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inchilla\OneDrive - Museo Nacional de Costa Rica\Escritorio\Museo Nacional\SEPLA\POI\POI 2022\Informe Semestral\"/>
    </mc:Choice>
  </mc:AlternateContent>
  <xr:revisionPtr revIDLastSave="2" documentId="13_ncr:1_{EF737548-F276-4A27-B1A4-6810880065E7}" xr6:coauthVersionLast="47" xr6:coauthVersionMax="47" xr10:uidLastSave="{4D3EF238-A0D2-4EF1-9F03-429A7EB32603}"/>
  <workbookProtection workbookAlgorithmName="SHA-512" workbookHashValue="nvBAoIl1jVv/SeWNtlaZbt8ZNoAWvdviOv4/AnRX1EI5DvOkRk6UmBty6d7f+sjAjvrvvnUYO7awO+wVY9rxgA==" workbookSaltValue="ThtYwH7hJjJY/NCx30SLQg==" workbookSpinCount="100000" lockStructure="1"/>
  <bookViews>
    <workbookView xWindow="0" yWindow="0" windowWidth="20490" windowHeight="7545" firstSheet="2" activeTab="2" xr2:uid="{00000000-000D-0000-FFFF-FFFF00000000}"/>
  </bookViews>
  <sheets>
    <sheet name="_" sheetId="1" state="hidden" r:id="rId1"/>
    <sheet name="2.1 U. Medida" sheetId="4" r:id="rId2"/>
    <sheet name="2.2 Indicadores" sheetId="5" r:id="rId3"/>
    <sheet name="2.3 Factores" sheetId="6" r:id="rId4"/>
  </sheets>
  <definedNames>
    <definedName name="_101_Asamblea_Legislativa">_!$C$2</definedName>
    <definedName name="_102_Contraloría_General_de_la_República">_!$D$2:$D$3</definedName>
    <definedName name="_103_Defensoría_de_los_Habitantes_de_la_República">_!$E$2</definedName>
    <definedName name="_201_Presidencia_de_la_República">_!$F$2:$F$8</definedName>
    <definedName name="_202_Ministerio_de_la_Presidencia">_!$G$2:$G$5</definedName>
    <definedName name="_203_Ministerio_de_Gobernación_y_Policía">_!$H$2:$H$7</definedName>
    <definedName name="_204_Ministerio_de_Relaciones_Exteriores_y_Culto">_!$I$2:$I$7</definedName>
    <definedName name="_205_Ministerio_de_Seguridad_Pública">_!$J$2:$J$8</definedName>
    <definedName name="_206_Ministerio_de_Hacienda">_!$K$2:$K$16</definedName>
    <definedName name="_207_Ministerio_de_Agricultura_y_Ganadería">_!$L$2:$L$10</definedName>
    <definedName name="_208_Ministerio_de_Economía_Industria_y_Comercio">_!$M$2:$M$8</definedName>
    <definedName name="_209_Ministerio_de_Obras_Públicas_y_Transportes">_!$N$2:$N$13</definedName>
    <definedName name="_210_Ministerio_de_Educación_Pública">_!$O$2:$O$19</definedName>
    <definedName name="_211_Ministerio_de_Salud">_!$P$2:$P$13</definedName>
    <definedName name="_212_Ministerio_de_Trabajo_y_Seguridad_Social">_!$Q$2:$Q$9</definedName>
    <definedName name="_213_Ministerio_de_Cultura_y_Juventud">_!$R$2:$R$22</definedName>
    <definedName name="_214_Ministerio_de_Justicia_y_Paz">_!$S$2:$S$18</definedName>
    <definedName name="_215_Ministerio_de_Vivienda_y_Asentamientos_Humanos">_!$T$2:$T$4</definedName>
    <definedName name="_216_Ministerio_de_Comercio_Exterior">_!$U$2:$U$4</definedName>
    <definedName name="_217_Ministerio_de_Planificación_Nacional_y_Política_Económica">_!$V$2:$V$7</definedName>
    <definedName name="_218_Ministerio_de_Ciencia_Innovación_Tecnología_y_Telecomunicaciones">_!$W$2:$W$3</definedName>
    <definedName name="_219_Ministerio_de_Ambiente_y_Energía">_!$X$2:$X$14</definedName>
    <definedName name="_230_Servicio_de_la_Deuda_Pública">_!$Y$2</definedName>
    <definedName name="_231_Régimenes_de_Pensiones">_!$Z$2</definedName>
    <definedName name="_232_Partidas_Específicas">_!$AA$2:$AA$8</definedName>
    <definedName name="_301_Poder_Judicial">_!$AB$2:$AB$8</definedName>
    <definedName name="_401_Tribunal_Supremo_de_Elecciones">_!$AC$2:$AC$4</definedName>
    <definedName name="_xlnm._FilterDatabase" localSheetId="1" hidden="1">'2.1 U. Medida'!$B$8:$B$49</definedName>
    <definedName name="_xlnm._FilterDatabase" localSheetId="2" hidden="1">'2.2 Indicadores'!$B$8:$B$49</definedName>
    <definedName name="_xlnm._FilterDatabase" localSheetId="3" hidden="1">'2.3 Factores'!$B$8:$B$99</definedName>
    <definedName name="_Título">_!$AD$2:$AD$2</definedName>
    <definedName name="Partidas1">_!$AE$1:$AE$10</definedName>
    <definedName name="Títulos">_!$A$2:$A$29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10" i="4" l="1"/>
  <c r="E14" i="5"/>
  <c r="E13" i="5"/>
  <c r="E10" i="5"/>
  <c r="E11" i="5"/>
  <c r="E12" i="5"/>
  <c r="E9" i="5"/>
  <c r="E9" i="4" l="1"/>
  <c r="B5" i="4" l="1"/>
  <c r="AM11" i="1"/>
  <c r="AM10" i="1"/>
  <c r="AM4" i="1"/>
  <c r="AM3" i="1"/>
  <c r="B2" i="5"/>
  <c r="B5" i="5" s="1"/>
  <c r="B1" i="5"/>
  <c r="B2" i="6"/>
  <c r="B5" i="6" s="1"/>
  <c r="B1" i="6"/>
  <c r="AJ15" i="1" l="1"/>
  <c r="AJ14" i="1"/>
  <c r="AJ13" i="1"/>
  <c r="AJ12" i="1"/>
  <c r="AJ11" i="1"/>
  <c r="AJ10" i="1"/>
  <c r="AJ9" i="1"/>
  <c r="AJ8" i="1"/>
  <c r="AJ7" i="1"/>
  <c r="AJ6" i="1"/>
  <c r="AJ5" i="1"/>
  <c r="AJ4" i="1"/>
  <c r="AI15" i="1"/>
  <c r="AI14" i="1"/>
  <c r="AI13" i="1"/>
  <c r="AI12" i="1"/>
  <c r="AI11" i="1"/>
  <c r="AI10" i="1"/>
  <c r="AI9" i="1"/>
  <c r="AI8" i="1"/>
  <c r="AI7" i="1"/>
  <c r="AI6" i="1"/>
  <c r="AI5" i="1"/>
  <c r="AI4" i="1"/>
  <c r="AI16" i="1" l="1"/>
  <c r="A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Freni Mendez</author>
  </authors>
  <commentList>
    <comment ref="G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1-</t>
        </r>
        <r>
          <rPr>
            <sz val="9"/>
            <color indexed="81"/>
            <rFont val="Tahoma"/>
            <family val="2"/>
          </rPr>
          <t xml:space="preserve"> Elija de las listas el Título y el Centro Gestor correspondientes.
</t>
        </r>
        <r>
          <rPr>
            <b/>
            <sz val="9"/>
            <color indexed="81"/>
            <rFont val="Tahoma"/>
            <family val="2"/>
          </rPr>
          <t xml:space="preserve">2- </t>
        </r>
        <r>
          <rPr>
            <sz val="9"/>
            <color indexed="81"/>
            <rFont val="Tahoma"/>
            <family val="2"/>
          </rPr>
          <t xml:space="preserve">Digite el código y la descripción de la unidad de medida.
</t>
        </r>
        <r>
          <rPr>
            <b/>
            <sz val="9"/>
            <color indexed="81"/>
            <rFont val="Tahoma"/>
            <family val="2"/>
          </rPr>
          <t xml:space="preserve">3- </t>
        </r>
        <r>
          <rPr>
            <sz val="9"/>
            <color indexed="81"/>
            <rFont val="Tahoma"/>
            <family val="2"/>
          </rPr>
          <t xml:space="preserve">Digite los valores de las metas programadas y las acanzadas. En caso que se trate de valores porcentuales, digite el simbolo %.
</t>
        </r>
        <r>
          <rPr>
            <b/>
            <sz val="9"/>
            <color indexed="81"/>
            <rFont val="Tahoma"/>
            <family val="2"/>
          </rPr>
          <t xml:space="preserve">4- </t>
        </r>
        <r>
          <rPr>
            <sz val="9"/>
            <color indexed="81"/>
            <rFont val="Tahoma"/>
            <family val="2"/>
          </rPr>
          <t xml:space="preserve">Digite el valor del nivel de cumplimiento (la celda no tiene fórmula). Esta celda no requiere el símbolo %, se coloca por defecto.
</t>
        </r>
        <r>
          <rPr>
            <b/>
            <sz val="9"/>
            <color indexed="81"/>
            <rFont val="Tahoma"/>
            <family val="2"/>
          </rPr>
          <t xml:space="preserve">5- </t>
        </r>
        <r>
          <rPr>
            <sz val="9"/>
            <color indexed="81"/>
            <rFont val="Tahoma"/>
            <family val="2"/>
          </rPr>
          <t>Utilice el filtro en la columna Descripción UM, para ocultar las celdas vacías.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Freni Mendez</author>
  </authors>
  <commentList>
    <comment ref="G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1- </t>
        </r>
        <r>
          <rPr>
            <sz val="9"/>
            <color indexed="81"/>
            <rFont val="Tahoma"/>
            <family val="2"/>
          </rPr>
          <t xml:space="preserve">Digite el código y la descripción del indicador.
</t>
        </r>
        <r>
          <rPr>
            <b/>
            <sz val="9"/>
            <color indexed="81"/>
            <rFont val="Tahoma"/>
            <family val="2"/>
          </rPr>
          <t xml:space="preserve">2- </t>
        </r>
        <r>
          <rPr>
            <sz val="9"/>
            <color indexed="81"/>
            <rFont val="Tahoma"/>
            <family val="2"/>
          </rPr>
          <t xml:space="preserve">Digite los valores de las metas programadas y las alcanzadas. En caso que se trate de valores porcentuales, digite el simbolo %.
</t>
        </r>
        <r>
          <rPr>
            <b/>
            <sz val="9"/>
            <color indexed="81"/>
            <rFont val="Tahoma"/>
            <family val="2"/>
          </rPr>
          <t xml:space="preserve">3- </t>
        </r>
        <r>
          <rPr>
            <sz val="9"/>
            <color indexed="81"/>
            <rFont val="Tahoma"/>
            <family val="2"/>
          </rPr>
          <t xml:space="preserve">Digite el valor del nivel de cumplimiento (la celda no tiene fórmula). Esta celda no requiere el símbolo %, se coloca por defecto.
</t>
        </r>
        <r>
          <rPr>
            <b/>
            <sz val="9"/>
            <color indexed="81"/>
            <rFont val="Tahoma"/>
            <family val="2"/>
          </rPr>
          <t xml:space="preserve">4- </t>
        </r>
        <r>
          <rPr>
            <sz val="9"/>
            <color indexed="81"/>
            <rFont val="Tahoma"/>
            <family val="2"/>
          </rPr>
          <t xml:space="preserve">Al finalizar, utilice el filtro en la columna descripción indicador, para ocultar las celdas vacías.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Freni Mendez</author>
  </authors>
  <commentList>
    <comment ref="J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1-</t>
        </r>
        <r>
          <rPr>
            <sz val="9"/>
            <color indexed="81"/>
            <rFont val="Tahoma"/>
            <family val="2"/>
          </rPr>
          <t xml:space="preserve"> Ingrese la unidad de medida o el indicador según sea el caso. Digite el código y la descripción.
</t>
        </r>
        <r>
          <rPr>
            <b/>
            <sz val="9"/>
            <color indexed="81"/>
            <rFont val="Tahoma"/>
            <family val="2"/>
          </rPr>
          <t>2-</t>
        </r>
        <r>
          <rPr>
            <sz val="9"/>
            <color indexed="81"/>
            <rFont val="Tahoma"/>
            <family val="2"/>
          </rPr>
          <t xml:space="preserve"> Seleccione el tipo (indicador o unidad de medida).
</t>
        </r>
        <r>
          <rPr>
            <b/>
            <sz val="9"/>
            <color indexed="81"/>
            <rFont val="Tahoma"/>
            <family val="2"/>
          </rPr>
          <t>3-</t>
        </r>
        <r>
          <rPr>
            <sz val="9"/>
            <color indexed="81"/>
            <rFont val="Tahoma"/>
            <family val="2"/>
          </rPr>
          <t xml:space="preserve"> Seleccione el número del factor. En caso que requiera utilizar más de un factor por I o UM, debe repetir el I o UM en la fila siguiente.
</t>
        </r>
        <r>
          <rPr>
            <b/>
            <sz val="9"/>
            <color indexed="81"/>
            <rFont val="Tahoma"/>
            <family val="2"/>
          </rPr>
          <t>4-</t>
        </r>
        <r>
          <rPr>
            <sz val="9"/>
            <color indexed="81"/>
            <rFont val="Tahoma"/>
            <family val="2"/>
          </rPr>
          <t xml:space="preserve"> Ingrese la acción correctiva y la fecha de su implementación.
</t>
        </r>
        <r>
          <rPr>
            <b/>
            <sz val="9"/>
            <color indexed="81"/>
            <rFont val="Tahoma"/>
            <family val="2"/>
          </rPr>
          <t>5-</t>
        </r>
        <r>
          <rPr>
            <sz val="9"/>
            <color indexed="81"/>
            <rFont val="Tahoma"/>
            <family val="2"/>
          </rPr>
          <t xml:space="preserve"> En el apartado de observaciones, especifique:
    - el(los) número(s) de directriz(ces), en caso de elegir el factor número 4.
    - el(los) lineamiento(s) de los entes rectores de la Administración Financiera, en caso de elegir el factor número 5.
    - el(los) número(s) de la(s) norma(s) de ejecución, en caso de elegir el factor número 11.
    - el factor, en caso de elegir el factor número 12 correspondiente a "otro".
</t>
        </r>
        <r>
          <rPr>
            <b/>
            <sz val="9"/>
            <color indexed="81"/>
            <rFont val="Tahoma"/>
            <family val="2"/>
          </rPr>
          <t>6-</t>
        </r>
        <r>
          <rPr>
            <sz val="9"/>
            <color indexed="81"/>
            <rFont val="Tahoma"/>
            <family val="2"/>
          </rPr>
          <t xml:space="preserve"> Incluya el nombre de la persona responsable de ejecutar la acción correctiva.
</t>
        </r>
        <r>
          <rPr>
            <b/>
            <sz val="9"/>
            <color indexed="81"/>
            <rFont val="Tahoma"/>
            <family val="2"/>
          </rPr>
          <t>7-</t>
        </r>
        <r>
          <rPr>
            <sz val="9"/>
            <color indexed="81"/>
            <rFont val="Tahoma"/>
            <family val="2"/>
          </rPr>
          <t xml:space="preserve"> Utilice el filtro en la columna unidad de medida o indicador, para ocultar las celdas vacías.</t>
        </r>
      </text>
    </comment>
  </commentList>
</comments>
</file>

<file path=xl/sharedStrings.xml><?xml version="1.0" encoding="utf-8"?>
<sst xmlns="http://schemas.openxmlformats.org/spreadsheetml/2006/main" count="343" uniqueCount="282">
  <si>
    <t>Títulos</t>
  </si>
  <si>
    <t>101 Asamblea Legislativa</t>
  </si>
  <si>
    <t>102 Contraloría General de la República</t>
  </si>
  <si>
    <t>103 Defensoría de los Habitantes de la República</t>
  </si>
  <si>
    <t>201 Presidencia de la República</t>
  </si>
  <si>
    <t>202 Ministerio de la Presidencia</t>
  </si>
  <si>
    <t>203 Ministerio de Gobernación y Policía</t>
  </si>
  <si>
    <t>204 Ministerio de Relaciones Exteriores y Culto</t>
  </si>
  <si>
    <t>205 Ministerio de Seguridad Pública</t>
  </si>
  <si>
    <t>206 Ministerio de Hacienda</t>
  </si>
  <si>
    <t>207 Ministerio de Agricultura y Ganadería</t>
  </si>
  <si>
    <t>208 Ministerio de Economía Industria y Comercio</t>
  </si>
  <si>
    <t>209 Ministerio de Obras Públicas y Transportes</t>
  </si>
  <si>
    <t>210 Ministerio de Educación Pública</t>
  </si>
  <si>
    <t>211 Ministerio de Salud</t>
  </si>
  <si>
    <t>212 Ministerio de Trabajo y Seguridad Social</t>
  </si>
  <si>
    <t>213 Ministerio de Cultura y Juventud</t>
  </si>
  <si>
    <t>214 Ministerio de Justicia y Paz</t>
  </si>
  <si>
    <t>215 Ministerio de Vivienda y Asentamientos Humanos</t>
  </si>
  <si>
    <t>216 Ministerio de Comercio Exterior</t>
  </si>
  <si>
    <t>217 Ministerio de Planificación Nacional y Política Económica</t>
  </si>
  <si>
    <t>218 Ministerio de Ciencia Innovación Tecnología y Telecomunicaciones</t>
  </si>
  <si>
    <t>219 Ministerio de Ambiente y Energía</t>
  </si>
  <si>
    <t>230 Servicio de la Deuda Pública</t>
  </si>
  <si>
    <t>231 Régimenes de Pensiones</t>
  </si>
  <si>
    <t>232 Partidas Específicas</t>
  </si>
  <si>
    <t>301 Poder Judicial</t>
  </si>
  <si>
    <t>401 Tribunal Supremo de Elecciones</t>
  </si>
  <si>
    <t>Título</t>
  </si>
  <si>
    <t>0 Remuneraciones</t>
  </si>
  <si>
    <t>2.1 Unidad de Medida</t>
  </si>
  <si>
    <t>002 Asamblea Legislativa</t>
  </si>
  <si>
    <t>009 Dirección Estratégica y de Apoyo</t>
  </si>
  <si>
    <t>808 Defensoría de los Habitantes República</t>
  </si>
  <si>
    <t>021 Administración Superior</t>
  </si>
  <si>
    <t>034 Administración Superior</t>
  </si>
  <si>
    <t>044 Actividad Central</t>
  </si>
  <si>
    <t>079 Actividad Central</t>
  </si>
  <si>
    <t>091 Actividades Centrales</t>
  </si>
  <si>
    <t>132 00 Actividades Centrales</t>
  </si>
  <si>
    <t>169 00 Actividades Centrales</t>
  </si>
  <si>
    <t>215 Actividades Centrales</t>
  </si>
  <si>
    <t>326 00 Administración Superior</t>
  </si>
  <si>
    <t>550 Definición y Planif. de la Política Educ.</t>
  </si>
  <si>
    <t>630 00 Gestión Intrainstitucional</t>
  </si>
  <si>
    <t>729 Actividades Centrales</t>
  </si>
  <si>
    <t>749 Actividades Centrales</t>
  </si>
  <si>
    <t>786 Actividades Centrales</t>
  </si>
  <si>
    <t>811 Proyección de la Comunidad</t>
  </si>
  <si>
    <t>792 Actividades Centrales</t>
  </si>
  <si>
    <t>856 Actividades Centrales</t>
  </si>
  <si>
    <t>893 Coordinación y Des. Científ. y Tecnológico</t>
  </si>
  <si>
    <t>879 Actividades Centrales</t>
  </si>
  <si>
    <t>825 Servicio de la Deuda Pública</t>
  </si>
  <si>
    <t>743 Régimenes de Pensiones</t>
  </si>
  <si>
    <t>900 Partidas Esp. Provincia de San José</t>
  </si>
  <si>
    <t>926 Dirección y Administración</t>
  </si>
  <si>
    <t>850 Tribunal Supremo de Elecciones</t>
  </si>
  <si>
    <t>Centro Gestor</t>
  </si>
  <si>
    <t>1 Servicios</t>
  </si>
  <si>
    <t>2.3 Factores</t>
  </si>
  <si>
    <t>Parámetros de cumplimiento</t>
  </si>
  <si>
    <t>Cantidad</t>
  </si>
  <si>
    <t>012 Fiscalización Superior de la Hacienda Pública</t>
  </si>
  <si>
    <t>024 Administración Recursos Humanos</t>
  </si>
  <si>
    <t>041 Dirección de Inteligencia Seguridad Nacacional</t>
  </si>
  <si>
    <t>048 Tribunal Administrativo Migratorio</t>
  </si>
  <si>
    <t>081 Servicio Exterior</t>
  </si>
  <si>
    <t>092 Actividades Comunes a los Serv. de Segur.Ciudadana, Fronteriza, Aérea, e Invest. y Represión del Narcotráfico</t>
  </si>
  <si>
    <t>134 01 Administración de Ingresos</t>
  </si>
  <si>
    <t>170 00 Secretaría Ejec. de Planif. Sectorial Agropecuaria (SEPSA)</t>
  </si>
  <si>
    <t>217 Mejora Regulatoria</t>
  </si>
  <si>
    <t>327 00 Atención de Infraestructura Vial</t>
  </si>
  <si>
    <t>551 Servicios de Apoyo a la Gestión</t>
  </si>
  <si>
    <t>631 00 Rectoría de la Salud</t>
  </si>
  <si>
    <t>731 Asuntos del Trabajo</t>
  </si>
  <si>
    <t>751 Patrimonio y Desarrollo Sociocultural</t>
  </si>
  <si>
    <t>787 Act. Comun. a la Atención de Personas Adscritas al Sist. Penit. Nac. y Prev. de la Violencia y Prom. de la Paz Social</t>
  </si>
  <si>
    <t>814 Actividades Centrales</t>
  </si>
  <si>
    <t>796 Política Comercial Externa</t>
  </si>
  <si>
    <t>857 Planificación, Seguimiento y Evaluación del Desarrollo</t>
  </si>
  <si>
    <t>899 Rectoría del sector Telecomunicaciones</t>
  </si>
  <si>
    <t>880 Sistema Nacional de Áreas de Conservación (SINAC)</t>
  </si>
  <si>
    <t>901 Partidas Esp. Provincia de Alajuela</t>
  </si>
  <si>
    <t>927 Servicio Jurisdiccional</t>
  </si>
  <si>
    <t>850 Tribunal Supremo de Elecciones, 01 Tribunal Supremo de Elecciones</t>
  </si>
  <si>
    <t>2 Materiales y Suministros</t>
  </si>
  <si>
    <t>Factor</t>
  </si>
  <si>
    <t>Unidad de Medida</t>
  </si>
  <si>
    <t>Indicador</t>
  </si>
  <si>
    <t>Mayor igual al 25,00%</t>
  </si>
  <si>
    <t>024 Administración Recursos Humanos, 01 Dirección General Servicio Civil</t>
  </si>
  <si>
    <t>042 Unidad Especial de Intervención</t>
  </si>
  <si>
    <t>049 Desarrollo de la Comunidad</t>
  </si>
  <si>
    <t>082 Política Exterior</t>
  </si>
  <si>
    <t>093 Servicio de Seguridad Ciudadana</t>
  </si>
  <si>
    <t>134 02 Gestión de Ingresos Internos</t>
  </si>
  <si>
    <t>171 00 Protección de la Salud Fitosanitaria y Animal</t>
  </si>
  <si>
    <t>218 Dirección de Calidad</t>
  </si>
  <si>
    <t>328 00 Puertos y Regulación Maritima</t>
  </si>
  <si>
    <t>553 Desarrollo Curricular y Vínculo al Trabajo</t>
  </si>
  <si>
    <t>631 01 Rectoría de la Producción Social de la Salud</t>
  </si>
  <si>
    <t>732 Empleo y Seguridad Social</t>
  </si>
  <si>
    <t>753 Gestión y Desarrollo Cultural</t>
  </si>
  <si>
    <t>788 Act. Comun. a la Defensa del Estado Asistencia Jurídica y Prevención, Detección y Combate de la Corrupción</t>
  </si>
  <si>
    <t>815 Ordenamiento Territorial</t>
  </si>
  <si>
    <t>797 Programa de Integración Fronteriza</t>
  </si>
  <si>
    <t>858 Sistema de Inversión Pública</t>
  </si>
  <si>
    <t>881 Fondo Nacional de Financiamiento Forestal (FONAFIFO)</t>
  </si>
  <si>
    <t>902 Partidas Esp. Provincia de Cartago</t>
  </si>
  <si>
    <t>928 Servicio de Investigación Judicial</t>
  </si>
  <si>
    <t>850 Tribunal Supremo de Elecciones, 02 Organización de Elecciones</t>
  </si>
  <si>
    <t>3 Intereses</t>
  </si>
  <si>
    <t>Menor al 25%</t>
  </si>
  <si>
    <t>024 Administración Recursos Humanos, 02 Tribunal de Servicio Civil</t>
  </si>
  <si>
    <t>043 Instituto Costarricense sobre Drogas (ICD)</t>
  </si>
  <si>
    <t>051 Programación Publicitaria</t>
  </si>
  <si>
    <t>083 Cooperación Internacional</t>
  </si>
  <si>
    <t>094 Servicio de Seguridad Fronteriza</t>
  </si>
  <si>
    <t>134 03 Gestión Aduanera</t>
  </si>
  <si>
    <t>171 01 Servicio Fitosanitario Del Estado (SFE)</t>
  </si>
  <si>
    <t>219 Dirección General Pequeña y Mediana Empresa</t>
  </si>
  <si>
    <t>329 00 Edificaciones Nacionales</t>
  </si>
  <si>
    <t>553 01 Consejo Superior de Educación</t>
  </si>
  <si>
    <t>631 02 Control del Tabaco y sus Efectos Nocivos en la Salud</t>
  </si>
  <si>
    <t>733 Tribunal Adm. de la Seg. Social</t>
  </si>
  <si>
    <t>755 Sistema Nacional de Bibliotecas</t>
  </si>
  <si>
    <t>789 Atención de Personas Adscritas al Sistema Penitenciario Nacional</t>
  </si>
  <si>
    <t>859 Gestión de la Cooperación Internacional</t>
  </si>
  <si>
    <t>882 Comisión Nacional para la Gestión de la Biodiversidad (CONAGEBIO)</t>
  </si>
  <si>
    <t>903 Partidas Esp. Provincia de Heredia</t>
  </si>
  <si>
    <t>929 Servicio Ejercicio de la Acción Penal Pública</t>
  </si>
  <si>
    <t>4 Activos Financieros</t>
  </si>
  <si>
    <t>027 Información y Comunicación</t>
  </si>
  <si>
    <t>055 Control de Migración y Extranjería en el País</t>
  </si>
  <si>
    <t>084 Dir. Gral. Protocolo y Ceremonial Estado</t>
  </si>
  <si>
    <t>095 Servicio de Seguridad Aérea</t>
  </si>
  <si>
    <t>134 04 Recaudación de Adeudos y Gestión de Incentivos</t>
  </si>
  <si>
    <t>171 02 Servicio Nacional De Salud Animal (SENASA)</t>
  </si>
  <si>
    <t>223 Protección del Consumidor</t>
  </si>
  <si>
    <t>330 00 Consejo Nacional de Concesiones (CNC)</t>
  </si>
  <si>
    <t>553 02 Desarrollo Curricular</t>
  </si>
  <si>
    <t>631 03 Consejo Técnico de Asistencia Médico Social</t>
  </si>
  <si>
    <t>734 Pensiones y Jubilaciones</t>
  </si>
  <si>
    <t>758 Promoción de las Artes</t>
  </si>
  <si>
    <t>789 01 Atención de Hombres Adultos en Centros Institucionales</t>
  </si>
  <si>
    <t>860 Fortalecimiento de la Gestión Pública</t>
  </si>
  <si>
    <t>883 Tribunal Ambiental Administrativo</t>
  </si>
  <si>
    <t>904 Partidas Esp. Provincia de Guanacaste</t>
  </si>
  <si>
    <t>930 Servicio Defensa Pública</t>
  </si>
  <si>
    <t>5 Bienes Duraderos</t>
  </si>
  <si>
    <t>029 Consejo Nacional de La Persona Adulta Mayor (CONAPAM)</t>
  </si>
  <si>
    <t>056 Imprenta Nacional</t>
  </si>
  <si>
    <t>088 Cuotas a Organismos Internacionales</t>
  </si>
  <si>
    <t>096 Servicio de Seguridad Marítima</t>
  </si>
  <si>
    <t>135 00 Resolución Administrativa de Controversias Fiscales</t>
  </si>
  <si>
    <t>172 00 Instit. Nac. de Innovación Tecnológica Agropecuaria (INTA)</t>
  </si>
  <si>
    <t>224 Departamento Técnico de Apoyo (COPROCOM)</t>
  </si>
  <si>
    <t>331 00 Transporte Terrestre</t>
  </si>
  <si>
    <t>553 03 Instituto de Desarrollo Profesional Uladislao Gámez Solano</t>
  </si>
  <si>
    <t>631 04 Oficina de Cooperación Internacional de la Salud</t>
  </si>
  <si>
    <t>735 Consejo de Salud Ocupacional</t>
  </si>
  <si>
    <t>759 Dirección General de Archivo Nacional</t>
  </si>
  <si>
    <t>789 02 Atención de Mujeres Sujetas a Medidas Privativas de Libertad</t>
  </si>
  <si>
    <t>861 Transferencias</t>
  </si>
  <si>
    <t>884 Comisión de Ordenamiento y Manejo de la Cuenta Alta del Río Reventazón (COMCURE)</t>
  </si>
  <si>
    <t>905 Partidas Esp. Provincia de Puntarenas</t>
  </si>
  <si>
    <t>950 Servicio de Atención y Protección de Víctimas y Testigos</t>
  </si>
  <si>
    <t>6 Transferencias Corrientes</t>
  </si>
  <si>
    <t>031 Comisión Nacional de Prevención de Riesgos y Atención de Emergencias</t>
  </si>
  <si>
    <t>097 Servicios de Investigación y Represión del Narcotráfico</t>
  </si>
  <si>
    <t>135 01 Atención de Controversias Tributarias</t>
  </si>
  <si>
    <t>175 00 Dirección de Extensión Agropecuaria y Rural</t>
  </si>
  <si>
    <t>225 Laboratorio Costarricense Metrología (LACOMET)</t>
  </si>
  <si>
    <t xml:space="preserve">331 01 Administración Vial y </t>
  </si>
  <si>
    <t>554 Infraestructura y Equipamiento del Sistema Educ.</t>
  </si>
  <si>
    <t>631 05 Comisión Nacional de Vacunación y Epidemiología</t>
  </si>
  <si>
    <t>736 Consejo Nacional de Personas con Discapacidad (CONAPDIS)</t>
  </si>
  <si>
    <t>760 Consejo Nacional de la Política Pública de la Persona Joven</t>
  </si>
  <si>
    <t>789 03 Atención a Población Penal Juvenil</t>
  </si>
  <si>
    <t>885 Junta Directiva del Parque Recreativo Nacional Playas de Manuel Antonio</t>
  </si>
  <si>
    <t>906 Partidas Esp. Provincia de Limón</t>
  </si>
  <si>
    <t>951 Administración del Fondo de Jubilaciones y Pensiones del Poder Judicial</t>
  </si>
  <si>
    <t>7 Transferencias de Capital</t>
  </si>
  <si>
    <t>2.2 Indicadores</t>
  </si>
  <si>
    <t>135 02 Atención de Controversias Aduaneras</t>
  </si>
  <si>
    <t>175 Dirección de Extensión Agropecuaria y Rural, 01 Dirección Nacional de Extensión Agropecuaria</t>
  </si>
  <si>
    <t>331 02 Tribunal Administrativo de Transporte</t>
  </si>
  <si>
    <t>555 Aplicación de la Tecnología a la Educación</t>
  </si>
  <si>
    <t>632 00 Provisión de Servicios de Salud</t>
  </si>
  <si>
    <t>737 Fondo de Desarrollo Social y Asignaciones Familiares (FODESAF)</t>
  </si>
  <si>
    <t>751 01 Centro de Investigación y Conservación del Patrimonio</t>
  </si>
  <si>
    <t>789 04 Atención de Población en Centros Semi Institucionales</t>
  </si>
  <si>
    <t>887 Dirección de Agua</t>
  </si>
  <si>
    <t>8 Amortización</t>
  </si>
  <si>
    <t>136 01 Administración de Egresos</t>
  </si>
  <si>
    <t>175 Dirección Nacional de Extensión Agropecuaria, 02 Consejo Nacional De Clubes 4s</t>
  </si>
  <si>
    <t>331 03 Consejo de Seguridad Vial (COSEVI)</t>
  </si>
  <si>
    <t>556 Gestión y Evaluación de la Calidad</t>
  </si>
  <si>
    <t>635 00 Partidas no Asignables a Programas</t>
  </si>
  <si>
    <t>751 02 Museo Nacional de Costa Rica</t>
  </si>
  <si>
    <t>789 05 Atención de Población en Comunidad</t>
  </si>
  <si>
    <t>888 Instituto Meteorológico Nacional (IMN)</t>
  </si>
  <si>
    <t>9 Cuentas Especiales</t>
  </si>
  <si>
    <t>Mayor igual 25,00%</t>
  </si>
  <si>
    <t>136 02 Rectoría del Subsistema de Presupuesto</t>
  </si>
  <si>
    <t>331 04 Consejo de Transporte Público (CTP)</t>
  </si>
  <si>
    <t>557 Desarrollo y Coordinación Regional</t>
  </si>
  <si>
    <t>636 00 Instituto Costarricense de Investigación y Enseñanza en Nutrición y Salud</t>
  </si>
  <si>
    <t>751 03 Museo de Arte Costarricense</t>
  </si>
  <si>
    <t>789 06 Atención de Población Sujeta a Dispositivos Electrónicos</t>
  </si>
  <si>
    <t>889 Secretaría Técnica Nacional Ambiental (SETENA)</t>
  </si>
  <si>
    <t>136 03 Rectoría del Subsistema de Administración de Bienes y Contratación Administrativa</t>
  </si>
  <si>
    <t>332 00 Consejo Nacional de Viabilidad (CONAVI)</t>
  </si>
  <si>
    <t>558 Programas de Equidad</t>
  </si>
  <si>
    <t>637 00 Instituto sobre Alcoholismo y Farmacodependencia</t>
  </si>
  <si>
    <t>751 04 Museo Historico Cultural Juan Santamaria</t>
  </si>
  <si>
    <t>790 Prevención de la Violencia y Promoción de la Paz</t>
  </si>
  <si>
    <t>890 Regulación, Control y Fiscalización de la Energía a Nivel Nacional</t>
  </si>
  <si>
    <t>136 04 Rectoría del Subsistema de Tesorería</t>
  </si>
  <si>
    <t>333 00 Consejo Técnico de Aviación Civil (CTAC)</t>
  </si>
  <si>
    <t>573 Implementación de la Política Educativa</t>
  </si>
  <si>
    <t>638 00 Consejo Nacional de Investigación en Salud</t>
  </si>
  <si>
    <t>751 05 Museo Dr. Rafael Angel Calderon Guardia</t>
  </si>
  <si>
    <t>791 Defensa del Estado y Asistencia Jurídica al Sector Público</t>
  </si>
  <si>
    <t>897 Planificación Energética Nacional</t>
  </si>
  <si>
    <t>136 05 Rectoría del Subsistema de Contabilidad</t>
  </si>
  <si>
    <t>573 01 Enseñanza Preescolar, 1er y 2do Ciclo</t>
  </si>
  <si>
    <t>751 06 Museo de Arte y Diseño Contemporáneo</t>
  </si>
  <si>
    <t>793 Prevención, Detección y Combate de la Corrupción</t>
  </si>
  <si>
    <t>898 Geología y Minas</t>
  </si>
  <si>
    <t>136 06 Rectoría del Subsistema de Crédito Público</t>
  </si>
  <si>
    <t>573 02 3er. Ciclo y Educación Diversificada Académica</t>
  </si>
  <si>
    <t>751 07 Centro Cultural e Histórico José Figuerer Ferrer</t>
  </si>
  <si>
    <t>794 Registro Nacional</t>
  </si>
  <si>
    <t>136 07 Formulación y Seguimiento de la Política Presupuestaria del Sector Público</t>
  </si>
  <si>
    <t>573 03 3er. Ciclo Educación Diversificada Técnica</t>
  </si>
  <si>
    <t>751 08 Casa de la Cultura de Puntarenas</t>
  </si>
  <si>
    <t>795 Agencia de Protección de Datos de los Habitantes</t>
  </si>
  <si>
    <t>Total</t>
  </si>
  <si>
    <t xml:space="preserve"> </t>
  </si>
  <si>
    <t>573 04 Enseñanza Especial</t>
  </si>
  <si>
    <t>758 01 Centro Nacional de la Música</t>
  </si>
  <si>
    <t>798 Dirección Nacional de Notariado</t>
  </si>
  <si>
    <t>573 05   Educación para Jovenes y Adultos</t>
  </si>
  <si>
    <t>758 02 Sistema Nacional de Educación Musical</t>
  </si>
  <si>
    <t>799 Tribunal Registral Administrativo</t>
  </si>
  <si>
    <t>574 Fondo Nacional de Becas</t>
  </si>
  <si>
    <t>758 03 Teatro Nacional</t>
  </si>
  <si>
    <t>758 04 Teatro Popular Melico Salazar</t>
  </si>
  <si>
    <t>758 05 Centro Costarricense de Producción Cinematográfica</t>
  </si>
  <si>
    <t>758 06 Centro de Producción Artística y Cultural</t>
  </si>
  <si>
    <t>Instrucciones</t>
  </si>
  <si>
    <r>
      <t>Cuadro 2.1. Avance de metas de producción</t>
    </r>
    <r>
      <rPr>
        <b/>
        <vertAlign val="superscript"/>
        <sz val="11"/>
        <color theme="1"/>
        <rFont val="Arial"/>
        <family val="2"/>
      </rPr>
      <t>1</t>
    </r>
  </si>
  <si>
    <t>al 30 de junio de 2022</t>
  </si>
  <si>
    <t>Código y Descripción Unidades de Medida</t>
  </si>
  <si>
    <t>Programado</t>
  </si>
  <si>
    <t xml:space="preserve">Alcanzado </t>
  </si>
  <si>
    <t>Nivel de avance</t>
  </si>
  <si>
    <t>Número de actividad artística, cultural y educativa realizada</t>
  </si>
  <si>
    <t xml:space="preserve">
Visitantes</t>
  </si>
  <si>
    <t>Actividades de investigación, protección y conservación</t>
  </si>
  <si>
    <t>Cuadro 2.2. Avance de indicadores</t>
  </si>
  <si>
    <t xml:space="preserve">Código y Descripción Indicadores </t>
  </si>
  <si>
    <t xml:space="preserve">PF.01.01 
N° de intervenciones socioculturales desarrolladas en centros de desarrollo turístico. </t>
  </si>
  <si>
    <t>PF.01.02
Número de ejemplares nuevos de las colecciones de Historia Natural expuestos al público anualmente.</t>
  </si>
  <si>
    <t>PF.01,03 Calificación promedio de los servicios brindados a los usuarios del Centro de Visitantes Sitio Museo Finca 6.</t>
  </si>
  <si>
    <t>PF.01. 04
Número de actividades artísticas, culturales y educativas dirigidas a Poblaciones específicas</t>
  </si>
  <si>
    <t>PF.02.01 
Porcentaje de actividades de investigación, protección y conservación  asociadas a la gestión de los sitios arqueológicos declarados patrimonio</t>
  </si>
  <si>
    <t>PF.02. 02 
Número de ejemplares nuevos incorporados en las colecciones de Historia Natural disponibles al público</t>
  </si>
  <si>
    <t>Cuadro 2.3. Factores que inciden en el cumplimiento de metas e indicadores y acciones correctivas</t>
  </si>
  <si>
    <t>Unidad de medida o Indicador</t>
  </si>
  <si>
    <t>Tipo</t>
  </si>
  <si>
    <t>Acción Correctiva</t>
  </si>
  <si>
    <t xml:space="preserve">Fecha de Implementación </t>
  </si>
  <si>
    <t>Observaciones</t>
  </si>
  <si>
    <t>Persona Responsable</t>
  </si>
  <si>
    <t>I</t>
  </si>
  <si>
    <t>No aplica</t>
  </si>
  <si>
    <t xml:space="preserve">Esta programada para cumplirse en el  el segundo semestre. </t>
  </si>
  <si>
    <t>La exhibición se estarán inagurando en octubre 2022.</t>
  </si>
  <si>
    <t xml:space="preserve">La aplicación de la encuenta finaliza en diciembre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</si>
</sst>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;0;\-;"/>
    <numFmt numFmtId="166" formatCode="#,##0.00;\-#,##0.00;\-;@"/>
    <numFmt numFmtId="167" formatCode="0.00%;;\-"/>
    <numFmt numFmtId="168" formatCode="dd/mm/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44061"/>
      </left>
      <right style="thin">
        <color rgb="FF244061"/>
      </right>
      <top/>
      <bottom style="thin">
        <color rgb="FF244061"/>
      </bottom>
      <diagonal/>
    </border>
    <border>
      <left style="thin">
        <color rgb="FF244061"/>
      </left>
      <right/>
      <top/>
      <bottom style="thin">
        <color rgb="FF2440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/>
    <xf numFmtId="0" fontId="0" fillId="0" borderId="3" xfId="0" applyBorder="1"/>
    <xf numFmtId="0" fontId="2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0" xfId="0" applyFont="1" applyFill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0" fontId="0" fillId="0" borderId="4" xfId="0" applyBorder="1"/>
    <xf numFmtId="165" fontId="0" fillId="0" borderId="2" xfId="0" applyNumberFormat="1" applyBorder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166" fontId="12" fillId="0" borderId="5" xfId="1" applyNumberFormat="1" applyFont="1" applyFill="1" applyBorder="1" applyAlignment="1" applyProtection="1">
      <alignment horizontal="right" vertical="center" indent="1"/>
      <protection locked="0"/>
    </xf>
    <xf numFmtId="166" fontId="12" fillId="0" borderId="6" xfId="1" applyNumberFormat="1" applyFont="1" applyFill="1" applyBorder="1" applyAlignment="1" applyProtection="1">
      <alignment horizontal="right" vertical="center" indent="1"/>
      <protection locked="0"/>
    </xf>
    <xf numFmtId="167" fontId="13" fillId="0" borderId="7" xfId="0" applyNumberFormat="1" applyFont="1" applyBorder="1" applyAlignment="1" applyProtection="1">
      <alignment horizontal="right" vertical="center" indent="2"/>
      <protection locked="0"/>
    </xf>
    <xf numFmtId="0" fontId="8" fillId="8" borderId="8" xfId="0" applyFont="1" applyFill="1" applyBorder="1" applyAlignment="1">
      <alignment horizontal="center" vertical="center"/>
    </xf>
    <xf numFmtId="0" fontId="0" fillId="0" borderId="9" xfId="0" applyBorder="1"/>
    <xf numFmtId="0" fontId="2" fillId="9" borderId="10" xfId="0" applyFont="1" applyFill="1" applyBorder="1"/>
    <xf numFmtId="0" fontId="0" fillId="0" borderId="12" xfId="0" applyBorder="1"/>
    <xf numFmtId="0" fontId="0" fillId="0" borderId="11" xfId="0" applyBorder="1"/>
    <xf numFmtId="0" fontId="0" fillId="0" borderId="0" xfId="0" applyProtection="1">
      <protection hidden="1"/>
    </xf>
    <xf numFmtId="0" fontId="5" fillId="0" borderId="7" xfId="0" applyFont="1" applyBorder="1" applyAlignment="1" applyProtection="1">
      <alignment horizontal="left" vertical="center" wrapText="1"/>
      <protection locked="0"/>
    </xf>
    <xf numFmtId="168" fontId="5" fillId="0" borderId="4" xfId="0" applyNumberFormat="1" applyFont="1" applyBorder="1" applyAlignment="1" applyProtection="1">
      <alignment horizontal="center" vertical="center" wrapText="1"/>
      <protection locked="0"/>
    </xf>
    <xf numFmtId="9" fontId="12" fillId="0" borderId="5" xfId="2" applyFont="1" applyFill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7" fillId="7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 shrinkToFit="1"/>
      <protection hidden="1"/>
    </xf>
    <xf numFmtId="0" fontId="7" fillId="7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Nivel</a:t>
            </a:r>
            <a:r>
              <a:rPr lang="en-US" b="1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</a:t>
            </a:r>
            <a:r>
              <a:rPr lang="en-US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Avance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450248756218905"/>
          <c:w val="0.93888888888888888"/>
          <c:h val="0.589706976926391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_!$AL$3</c:f>
              <c:strCache>
                <c:ptCount val="1"/>
                <c:pt idx="0">
                  <c:v>Mayor igual al 25,00%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4D-4D81-B657-1A79FF3A2613}"/>
            </c:ext>
          </c:extLst>
        </c:ser>
        <c:ser>
          <c:idx val="1"/>
          <c:order val="1"/>
          <c:tx>
            <c:strRef>
              <c:f>_!$AL$4</c:f>
              <c:strCache>
                <c:ptCount val="1"/>
                <c:pt idx="0">
                  <c:v>Menor al 25%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4D-4D81-B657-1A79FF3A26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1790048"/>
        <c:axId val="705672352"/>
      </c:barChart>
      <c:catAx>
        <c:axId val="501790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5672352"/>
        <c:crosses val="autoZero"/>
        <c:auto val="1"/>
        <c:lblAlgn val="ctr"/>
        <c:lblOffset val="100"/>
        <c:noMultiLvlLbl val="0"/>
      </c:catAx>
      <c:valAx>
        <c:axId val="7056723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17900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8853893263342"/>
          <c:y val="0.82291557305336838"/>
          <c:w val="0.71762292213473311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14000">
          <a:schemeClr val="accent1">
            <a:lumMod val="0"/>
            <a:lumOff val="100000"/>
          </a:schemeClr>
        </a:gs>
        <a:gs pos="12000">
          <a:srgbClr val="00206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Nivel de Avance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_!$AL$10</c:f>
              <c:strCache>
                <c:ptCount val="1"/>
                <c:pt idx="0">
                  <c:v>Mayor igual 25,00%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06-4D29-A561-F38887913411}"/>
            </c:ext>
          </c:extLst>
        </c:ser>
        <c:ser>
          <c:idx val="1"/>
          <c:order val="1"/>
          <c:tx>
            <c:strRef>
              <c:f>_!$AL$11</c:f>
              <c:strCache>
                <c:ptCount val="1"/>
                <c:pt idx="0">
                  <c:v>Menor al 25%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_!$AM$11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06-4D29-A561-F388879134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05662560"/>
        <c:axId val="705663648"/>
      </c:barChart>
      <c:catAx>
        <c:axId val="705662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5663648"/>
        <c:crosses val="autoZero"/>
        <c:auto val="1"/>
        <c:lblAlgn val="ctr"/>
        <c:lblOffset val="100"/>
        <c:noMultiLvlLbl val="0"/>
      </c:catAx>
      <c:valAx>
        <c:axId val="7056636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056625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8853893263342"/>
          <c:y val="0.80439705453485"/>
          <c:w val="0.71762292213473311"/>
          <c:h val="0.16782516768737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14000">
          <a:schemeClr val="accent1">
            <a:lumMod val="0"/>
            <a:lumOff val="100000"/>
          </a:schemeClr>
        </a:gs>
        <a:gs pos="12000">
          <a:srgbClr val="00206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464820</xdr:colOff>
      <xdr:row>7</xdr:row>
      <xdr:rowOff>30480</xdr:rowOff>
    </xdr:from>
    <xdr:to>
      <xdr:col>11</xdr:col>
      <xdr:colOff>396240</xdr:colOff>
      <xdr:row>17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612A0-3333-49DF-A609-34DD03DE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162137</xdr:colOff>
      <xdr:row>8</xdr:row>
      <xdr:rowOff>93981</xdr:rowOff>
    </xdr:from>
    <xdr:to>
      <xdr:col>11</xdr:col>
      <xdr:colOff>558377</xdr:colOff>
      <xdr:row>12</xdr:row>
      <xdr:rowOff>352425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7BCDCD-77E5-443E-AD1E-ADFF4F04DBA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71966</xdr:colOff>
          <xdr:row>8</xdr:row>
          <xdr:rowOff>65616</xdr:rowOff>
        </xdr:from>
        <xdr:to>
          <xdr:col>12</xdr:col>
          <xdr:colOff>16721</xdr:colOff>
          <xdr:row>16</xdr:row>
          <xdr:rowOff>82285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2335958E-FD0E-4BB6-A8D9-78F8A69C07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_!$AH$3:$AJ$16" spid="_x0000_s63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797616" y="1608666"/>
              <a:ext cx="246888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29" totalsRowShown="0">
  <autoFilter ref="A1:A29" xr:uid="{00000000-0009-0000-0100-000001000000}"/>
  <tableColumns count="1">
    <tableColumn id="1" xr3:uid="{00000000-0010-0000-0000-000001000000}" name="Títulos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K1:K16" totalsRowShown="0">
  <autoFilter ref="K1:K16" xr:uid="{00000000-0009-0000-0100-00000A000000}"/>
  <tableColumns count="1">
    <tableColumn id="1" xr3:uid="{00000000-0010-0000-0900-000001000000}" name="206 Ministerio de Hacienda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1" displayName="Tabla11" ref="L1:L10" totalsRowShown="0">
  <autoFilter ref="L1:L10" xr:uid="{00000000-0009-0000-0100-00000B000000}"/>
  <tableColumns count="1">
    <tableColumn id="1" xr3:uid="{00000000-0010-0000-0A00-000001000000}" name="207 Ministerio de Agricultura y Ganadería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2" displayName="Tabla12" ref="M1:M8" totalsRowShown="0">
  <autoFilter ref="M1:M8" xr:uid="{00000000-0009-0000-0100-00000C000000}"/>
  <tableColumns count="1">
    <tableColumn id="1" xr3:uid="{00000000-0010-0000-0B00-000001000000}" name="208 Ministerio de Economía Industria y Comercio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13" displayName="Tabla13" ref="N1:N13" totalsRowShown="0">
  <autoFilter ref="N1:N13" xr:uid="{00000000-0009-0000-0100-00000D000000}"/>
  <tableColumns count="1">
    <tableColumn id="1" xr3:uid="{00000000-0010-0000-0C00-000001000000}" name="209 Ministerio de Obras Públicas y Transportes"/>
  </tableColumns>
  <tableStyleInfo name="TableStyleLight1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14" displayName="Tabla14" ref="O1:O19" totalsRowShown="0">
  <autoFilter ref="O1:O19" xr:uid="{00000000-0009-0000-0100-00000E000000}"/>
  <tableColumns count="1">
    <tableColumn id="1" xr3:uid="{00000000-0010-0000-0D00-000001000000}" name="210 Ministerio de Educación Pública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15" displayName="Tabla15" ref="P1:P13" totalsRowShown="0">
  <autoFilter ref="P1:P13" xr:uid="{00000000-0009-0000-0100-00000F000000}"/>
  <tableColumns count="1">
    <tableColumn id="1" xr3:uid="{00000000-0010-0000-0E00-000001000000}" name="211 Ministerio de Salud"/>
  </tableColumns>
  <tableStyleInfo name="TableStyleLight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16" displayName="Tabla16" ref="Q1:Q9" totalsRowShown="0">
  <autoFilter ref="Q1:Q9" xr:uid="{00000000-0009-0000-0100-000010000000}"/>
  <tableColumns count="1">
    <tableColumn id="1" xr3:uid="{00000000-0010-0000-0F00-000001000000}" name="212 Ministerio de Trabajo y Seguridad Social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18" displayName="Tabla18" ref="R1:R22" totalsRowShown="0">
  <autoFilter ref="R1:R22" xr:uid="{00000000-0009-0000-0100-000011000000}"/>
  <tableColumns count="1">
    <tableColumn id="1" xr3:uid="{00000000-0010-0000-1000-000001000000}" name="213 Ministerio de Cultura y Juventud"/>
  </tableColumns>
  <tableStyleInfo name="TableStyleLight1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19" displayName="Tabla19" ref="S1:S18" totalsRowShown="0">
  <autoFilter ref="S1:S18" xr:uid="{00000000-0009-0000-0100-000012000000}"/>
  <tableColumns count="1">
    <tableColumn id="1" xr3:uid="{00000000-0010-0000-1100-000001000000}" name="214 Ministerio de Justicia y Paz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a20" displayName="Tabla20" ref="T1:T4" totalsRowShown="0">
  <autoFilter ref="T1:T4" xr:uid="{00000000-0009-0000-0100-000013000000}"/>
  <tableColumns count="1">
    <tableColumn id="1" xr3:uid="{00000000-0010-0000-1200-000001000000}" name="215 Ministerio de Vivienda y Asentamientos Humanos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C1:C2" totalsRowShown="0">
  <autoFilter ref="C1:C2" xr:uid="{00000000-0009-0000-0100-000002000000}"/>
  <tableColumns count="1">
    <tableColumn id="1" xr3:uid="{00000000-0010-0000-0100-000001000000}" name="101 Asamblea Legislativa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a21" displayName="Tabla21" ref="U1:U4" totalsRowShown="0">
  <autoFilter ref="U1:U4" xr:uid="{00000000-0009-0000-0100-000014000000}"/>
  <tableColumns count="1">
    <tableColumn id="1" xr3:uid="{00000000-0010-0000-1300-000001000000}" name="216 Ministerio de Comercio Exterior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a22" displayName="Tabla22" ref="V1:V7" totalsRowShown="0">
  <autoFilter ref="V1:V7" xr:uid="{00000000-0009-0000-0100-000015000000}"/>
  <tableColumns count="1">
    <tableColumn id="1" xr3:uid="{00000000-0010-0000-1400-000001000000}" name="217 Ministerio de Planificación Nacional y Política Económica"/>
  </tableColumns>
  <tableStyleInfo name="TableStyleLight1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a23" displayName="Tabla23" ref="W1:W3" totalsRowShown="0">
  <autoFilter ref="W1:W3" xr:uid="{00000000-0009-0000-0100-000016000000}"/>
  <tableColumns count="1">
    <tableColumn id="1" xr3:uid="{00000000-0010-0000-1500-000001000000}" name="218 Ministerio de Ciencia Innovación Tecnología y Telecomunicaciones"/>
  </tableColumns>
  <tableStyleInfo name="TableStyleLight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a24" displayName="Tabla24" ref="X1:X14" totalsRowShown="0">
  <autoFilter ref="X1:X14" xr:uid="{00000000-0009-0000-0100-000017000000}"/>
  <tableColumns count="1">
    <tableColumn id="1" xr3:uid="{00000000-0010-0000-1600-000001000000}" name="219 Ministerio de Ambiente y Energía"/>
  </tableColumns>
  <tableStyleInfo name="TableStyleLight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a25" displayName="Tabla25" ref="Y1:Y2" totalsRowShown="0">
  <autoFilter ref="Y1:Y2" xr:uid="{00000000-0009-0000-0100-000018000000}"/>
  <tableColumns count="1">
    <tableColumn id="1" xr3:uid="{00000000-0010-0000-1700-000001000000}" name="230 Servicio de la Deuda Pública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a26" displayName="Tabla26" ref="Z1:Z2" totalsRowShown="0">
  <autoFilter ref="Z1:Z2" xr:uid="{00000000-0009-0000-0100-000019000000}"/>
  <tableColumns count="1">
    <tableColumn id="1" xr3:uid="{00000000-0010-0000-1800-000001000000}" name="231 Régimenes de Pensiones"/>
  </tableColumns>
  <tableStyleInfo name="TableStyleLight1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a27" displayName="Tabla27" ref="AA1:AA8" totalsRowShown="0">
  <autoFilter ref="AA1:AA8" xr:uid="{00000000-0009-0000-0100-00001A000000}"/>
  <tableColumns count="1">
    <tableColumn id="1" xr3:uid="{00000000-0010-0000-1900-000001000000}" name="232 Partidas Específicas"/>
  </tableColumns>
  <tableStyleInfo name="TableStyleLight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a28" displayName="Tabla28" ref="AB1:AB8" totalsRowShown="0">
  <autoFilter ref="AB1:AB8" xr:uid="{00000000-0009-0000-0100-00001B000000}"/>
  <tableColumns count="1">
    <tableColumn id="1" xr3:uid="{00000000-0010-0000-1A00-000001000000}" name="301 Poder Judicial"/>
  </tableColumns>
  <tableStyleInfo name="TableStyleLight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a29" displayName="Tabla29" ref="AC1:AC4" totalsRowShown="0" headerRowDxfId="7" tableBorderDxfId="6">
  <autoFilter ref="AC1:AC4" xr:uid="{00000000-0009-0000-0100-00001C000000}"/>
  <tableColumns count="1">
    <tableColumn id="1" xr3:uid="{00000000-0010-0000-1B00-000001000000}" name="401 Tribunal Supremo de Elecciones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a30" displayName="Tabla30" ref="AD1:AD2" totalsRowShown="0" headerRowDxfId="5" dataDxfId="4" headerRowBorderDxfId="2" tableBorderDxfId="3" totalsRowBorderDxfId="1">
  <autoFilter ref="AD1:AD2" xr:uid="{00000000-0009-0000-0100-00001D000000}"/>
  <tableColumns count="1">
    <tableColumn id="1" xr3:uid="{00000000-0010-0000-1C00-000001000000}" name="Título" dataDxfId="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D1:D3" totalsRowShown="0">
  <autoFilter ref="D1:D3" xr:uid="{00000000-0009-0000-0100-000003000000}"/>
  <tableColumns count="1">
    <tableColumn id="1" xr3:uid="{00000000-0010-0000-0200-000001000000}" name="102 Contraloría General de la República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E1:E2" totalsRowShown="0">
  <autoFilter ref="E1:E2" xr:uid="{00000000-0009-0000-0100-000004000000}"/>
  <tableColumns count="1">
    <tableColumn id="1" xr3:uid="{00000000-0010-0000-0300-000001000000}" name="103 Defensoría de los Habitantes de la Repúblic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F1:F8" totalsRowShown="0">
  <autoFilter ref="F1:F8" xr:uid="{00000000-0009-0000-0100-000005000000}"/>
  <tableColumns count="1">
    <tableColumn id="1" xr3:uid="{00000000-0010-0000-0400-000001000000}" name="201 Presidencia de la República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G1:G5" totalsRowShown="0" headerRowDxfId="9" tableBorderDxfId="8">
  <autoFilter ref="G1:G5" xr:uid="{00000000-0009-0000-0100-000006000000}"/>
  <tableColumns count="1">
    <tableColumn id="1" xr3:uid="{00000000-0010-0000-0500-000001000000}" name="202 Ministerio de la Presidencia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H1:H7" totalsRowShown="0">
  <autoFilter ref="H1:H7" xr:uid="{00000000-0009-0000-0100-000007000000}"/>
  <tableColumns count="1">
    <tableColumn id="1" xr3:uid="{00000000-0010-0000-0600-000001000000}" name="203 Ministerio de Gobernación y Policía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I1:I7" totalsRowShown="0">
  <autoFilter ref="I1:I7" xr:uid="{00000000-0009-0000-0100-000008000000}"/>
  <tableColumns count="1">
    <tableColumn id="1" xr3:uid="{00000000-0010-0000-0700-000001000000}" name="204 Ministerio de Relaciones Exteriores y Culto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J1:J8" totalsRowShown="0">
  <autoFilter ref="J1:J8" xr:uid="{00000000-0009-0000-0100-000009000000}"/>
  <tableColumns count="1">
    <tableColumn id="1" xr3:uid="{00000000-0010-0000-0800-000001000000}" name="205 Ministerio de Seguridad Pública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"/>
  <sheetViews>
    <sheetView showGridLines="0" topLeftCell="U1" workbookViewId="0">
      <selection activeCell="W1" sqref="W1"/>
    </sheetView>
  </sheetViews>
  <sheetFormatPr defaultColWidth="11.42578125" defaultRowHeight="15"/>
  <cols>
    <col min="1" max="1" width="55.5703125" customWidth="1"/>
    <col min="2" max="2" width="10.140625" customWidth="1"/>
    <col min="3" max="3" width="37.28515625" customWidth="1"/>
    <col min="4" max="4" width="42.140625" customWidth="1"/>
    <col min="5" max="5" width="42.28515625" customWidth="1"/>
    <col min="6" max="6" width="70" customWidth="1"/>
    <col min="7" max="7" width="44" customWidth="1"/>
    <col min="8" max="8" width="40.85546875" customWidth="1"/>
    <col min="9" max="9" width="41" customWidth="1"/>
    <col min="10" max="10" width="94.7109375" customWidth="1"/>
    <col min="11" max="11" width="75.28515625" customWidth="1"/>
    <col min="12" max="12" width="83.7109375" customWidth="1"/>
    <col min="13" max="13" width="46.5703125" customWidth="1"/>
    <col min="14" max="14" width="61" customWidth="1"/>
    <col min="15" max="15" width="55.7109375" customWidth="1"/>
    <col min="16" max="16" width="69.7109375" customWidth="1"/>
    <col min="17" max="17" width="57.140625" customWidth="1"/>
    <col min="18" max="18" width="53" customWidth="1"/>
    <col min="19" max="19" width="97.85546875" customWidth="1"/>
    <col min="20" max="20" width="46.28515625" customWidth="1"/>
    <col min="21" max="21" width="34.7109375" customWidth="1"/>
    <col min="22" max="22" width="52.7109375" customWidth="1"/>
    <col min="23" max="23" width="51" customWidth="1"/>
    <col min="24" max="24" width="77.7109375" customWidth="1"/>
    <col min="25" max="25" width="28.85546875" customWidth="1"/>
    <col min="26" max="26" width="26.140625" customWidth="1"/>
    <col min="27" max="27" width="36.7109375" customWidth="1"/>
    <col min="28" max="28" width="64.28515625" customWidth="1"/>
    <col min="29" max="29" width="61.42578125" customWidth="1"/>
    <col min="30" max="30" width="17.28515625" customWidth="1"/>
    <col min="31" max="31" width="13.7109375" customWidth="1"/>
    <col min="32" max="32" width="11.5703125" customWidth="1"/>
    <col min="34" max="34" width="6.7109375" customWidth="1"/>
    <col min="35" max="36" width="14.7109375" customWidth="1"/>
    <col min="38" max="38" width="33.140625" customWidth="1"/>
    <col min="39" max="39" width="21.7109375" customWidth="1"/>
  </cols>
  <sheetData>
    <row r="1" spans="1:39">
      <c r="A1" t="s">
        <v>0</v>
      </c>
      <c r="C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s="27" t="s">
        <v>27</v>
      </c>
      <c r="AD1" s="28" t="s">
        <v>28</v>
      </c>
      <c r="AE1" t="s">
        <v>29</v>
      </c>
      <c r="AL1" s="34" t="s">
        <v>30</v>
      </c>
      <c r="AM1" s="34"/>
    </row>
    <row r="2" spans="1:39">
      <c r="A2" t="s">
        <v>1</v>
      </c>
      <c r="B2">
        <v>1</v>
      </c>
      <c r="C2" t="s">
        <v>31</v>
      </c>
      <c r="D2" t="s">
        <v>32</v>
      </c>
      <c r="E2" t="s">
        <v>33</v>
      </c>
      <c r="F2" t="s">
        <v>34</v>
      </c>
      <c r="G2" s="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t="s">
        <v>55</v>
      </c>
      <c r="AB2" t="s">
        <v>56</v>
      </c>
      <c r="AC2" s="26" t="s">
        <v>57</v>
      </c>
      <c r="AD2" s="29" t="s">
        <v>58</v>
      </c>
      <c r="AE2" t="s">
        <v>59</v>
      </c>
      <c r="AH2" s="35" t="s">
        <v>60</v>
      </c>
      <c r="AI2" s="35"/>
      <c r="AJ2" s="35"/>
      <c r="AL2" s="4" t="s">
        <v>61</v>
      </c>
      <c r="AM2" s="4" t="s">
        <v>62</v>
      </c>
    </row>
    <row r="3" spans="1:39" ht="30">
      <c r="A3" t="s">
        <v>2</v>
      </c>
      <c r="B3">
        <v>2</v>
      </c>
      <c r="D3" t="s">
        <v>63</v>
      </c>
      <c r="F3" t="s">
        <v>64</v>
      </c>
      <c r="G3" t="s">
        <v>65</v>
      </c>
      <c r="H3" t="s">
        <v>66</v>
      </c>
      <c r="I3" t="s">
        <v>67</v>
      </c>
      <c r="J3" t="s">
        <v>68</v>
      </c>
      <c r="K3" t="s">
        <v>69</v>
      </c>
      <c r="L3" t="s">
        <v>70</v>
      </c>
      <c r="M3" t="s">
        <v>71</v>
      </c>
      <c r="N3" t="s">
        <v>72</v>
      </c>
      <c r="O3" t="s">
        <v>73</v>
      </c>
      <c r="P3" t="s">
        <v>74</v>
      </c>
      <c r="Q3" t="s">
        <v>75</v>
      </c>
      <c r="R3" s="5" t="s">
        <v>76</v>
      </c>
      <c r="S3" t="s">
        <v>77</v>
      </c>
      <c r="T3" t="s">
        <v>78</v>
      </c>
      <c r="U3" t="s">
        <v>79</v>
      </c>
      <c r="V3" t="s">
        <v>80</v>
      </c>
      <c r="W3" t="s">
        <v>81</v>
      </c>
      <c r="X3" t="s">
        <v>82</v>
      </c>
      <c r="AA3" t="s">
        <v>83</v>
      </c>
      <c r="AB3" t="s">
        <v>84</v>
      </c>
      <c r="AC3" t="s">
        <v>85</v>
      </c>
      <c r="AE3" t="s">
        <v>86</v>
      </c>
      <c r="AH3" s="3" t="s">
        <v>87</v>
      </c>
      <c r="AI3" s="12" t="s">
        <v>88</v>
      </c>
      <c r="AJ3" s="12" t="s">
        <v>89</v>
      </c>
      <c r="AL3" s="7" t="s">
        <v>90</v>
      </c>
      <c r="AM3" s="8">
        <f>+COUNTIF('2.1 U. Medida'!$E$9:$E$49,"&gt;=25%")</f>
        <v>3</v>
      </c>
    </row>
    <row r="4" spans="1:39">
      <c r="A4" t="s">
        <v>3</v>
      </c>
      <c r="B4">
        <v>3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99</v>
      </c>
      <c r="O4" t="s">
        <v>100</v>
      </c>
      <c r="P4" t="s">
        <v>101</v>
      </c>
      <c r="Q4" t="s">
        <v>102</v>
      </c>
      <c r="R4" t="s">
        <v>103</v>
      </c>
      <c r="S4" t="s">
        <v>104</v>
      </c>
      <c r="T4" t="s">
        <v>105</v>
      </c>
      <c r="U4" t="s">
        <v>106</v>
      </c>
      <c r="V4" t="s">
        <v>107</v>
      </c>
      <c r="X4" t="s">
        <v>108</v>
      </c>
      <c r="AA4" t="s">
        <v>109</v>
      </c>
      <c r="AB4" t="s">
        <v>110</v>
      </c>
      <c r="AC4" t="s">
        <v>111</v>
      </c>
      <c r="AE4" t="s">
        <v>112</v>
      </c>
      <c r="AH4" s="6">
        <v>1</v>
      </c>
      <c r="AI4" s="13">
        <f>+COUNTIFS('2.3 Factores'!$D$9:$D$99,AH4,'2.3 Factores'!$C$9:$C$99,"UM")</f>
        <v>0</v>
      </c>
      <c r="AJ4" s="13">
        <f>+COUNTIFS('2.3 Factores'!$D$9:$D$99,AH4,'2.3 Factores'!$C$9:$C$99,"I")</f>
        <v>0</v>
      </c>
      <c r="AL4" s="7" t="s">
        <v>113</v>
      </c>
      <c r="AM4" s="8">
        <f>+COUNTIF('2.1 U. Medida'!$E$9:$E$49,"&lt;25%")</f>
        <v>0</v>
      </c>
    </row>
    <row r="5" spans="1:39">
      <c r="A5" t="s">
        <v>4</v>
      </c>
      <c r="B5">
        <v>4</v>
      </c>
      <c r="F5" t="s">
        <v>114</v>
      </c>
      <c r="G5" t="s">
        <v>115</v>
      </c>
      <c r="H5" t="s">
        <v>116</v>
      </c>
      <c r="I5" t="s">
        <v>117</v>
      </c>
      <c r="J5" t="s">
        <v>118</v>
      </c>
      <c r="K5" t="s">
        <v>119</v>
      </c>
      <c r="L5" t="s">
        <v>120</v>
      </c>
      <c r="M5" t="s">
        <v>121</v>
      </c>
      <c r="N5" t="s">
        <v>122</v>
      </c>
      <c r="O5" t="s">
        <v>123</v>
      </c>
      <c r="P5" t="s">
        <v>124</v>
      </c>
      <c r="Q5" t="s">
        <v>125</v>
      </c>
      <c r="R5" t="s">
        <v>126</v>
      </c>
      <c r="S5" t="s">
        <v>127</v>
      </c>
      <c r="V5" t="s">
        <v>128</v>
      </c>
      <c r="X5" t="s">
        <v>129</v>
      </c>
      <c r="AA5" t="s">
        <v>130</v>
      </c>
      <c r="AB5" t="s">
        <v>131</v>
      </c>
      <c r="AE5" t="s">
        <v>132</v>
      </c>
      <c r="AH5" s="6">
        <v>2</v>
      </c>
      <c r="AI5" s="13">
        <f>+COUNTIFS('2.3 Factores'!$D$9:$D$99,AH5,'2.3 Factores'!$C$9:$C$99,"UM")</f>
        <v>0</v>
      </c>
      <c r="AJ5" s="13">
        <f>+COUNTIFS('2.3 Factores'!$D$9:$D$99,AH5,'2.3 Factores'!$C$9:$C$99,"I")</f>
        <v>4</v>
      </c>
    </row>
    <row r="6" spans="1:39">
      <c r="A6" t="s">
        <v>5</v>
      </c>
      <c r="B6">
        <v>5</v>
      </c>
      <c r="F6" t="s">
        <v>133</v>
      </c>
      <c r="H6" t="s">
        <v>134</v>
      </c>
      <c r="I6" t="s">
        <v>135</v>
      </c>
      <c r="J6" t="s">
        <v>136</v>
      </c>
      <c r="K6" t="s">
        <v>137</v>
      </c>
      <c r="L6" t="s">
        <v>138</v>
      </c>
      <c r="M6" t="s">
        <v>139</v>
      </c>
      <c r="N6" t="s">
        <v>140</v>
      </c>
      <c r="O6" t="s">
        <v>141</v>
      </c>
      <c r="P6" t="s">
        <v>142</v>
      </c>
      <c r="Q6" t="s">
        <v>143</v>
      </c>
      <c r="R6" t="s">
        <v>144</v>
      </c>
      <c r="S6" t="s">
        <v>145</v>
      </c>
      <c r="V6" t="s">
        <v>146</v>
      </c>
      <c r="X6" t="s">
        <v>147</v>
      </c>
      <c r="AA6" t="s">
        <v>148</v>
      </c>
      <c r="AB6" t="s">
        <v>149</v>
      </c>
      <c r="AE6" t="s">
        <v>150</v>
      </c>
      <c r="AH6" s="6">
        <v>3</v>
      </c>
      <c r="AI6" s="13">
        <f>+COUNTIFS('2.3 Factores'!$D$9:$D$99,AH6,'2.3 Factores'!$C$9:$C$99,"UM")</f>
        <v>0</v>
      </c>
      <c r="AJ6" s="13">
        <f>+COUNTIFS('2.3 Factores'!$D$9:$D$99,AH6,'2.3 Factores'!$C$9:$C$99,"I")</f>
        <v>0</v>
      </c>
    </row>
    <row r="7" spans="1:39">
      <c r="A7" t="s">
        <v>6</v>
      </c>
      <c r="B7">
        <v>6</v>
      </c>
      <c r="F7" t="s">
        <v>151</v>
      </c>
      <c r="H7" t="s">
        <v>152</v>
      </c>
      <c r="I7" t="s">
        <v>153</v>
      </c>
      <c r="J7" t="s">
        <v>154</v>
      </c>
      <c r="K7" t="s">
        <v>155</v>
      </c>
      <c r="L7" t="s">
        <v>156</v>
      </c>
      <c r="M7" t="s">
        <v>157</v>
      </c>
      <c r="N7" t="s">
        <v>158</v>
      </c>
      <c r="O7" t="s">
        <v>159</v>
      </c>
      <c r="P7" t="s">
        <v>160</v>
      </c>
      <c r="Q7" t="s">
        <v>161</v>
      </c>
      <c r="R7" t="s">
        <v>162</v>
      </c>
      <c r="S7" t="s">
        <v>163</v>
      </c>
      <c r="V7" t="s">
        <v>164</v>
      </c>
      <c r="X7" t="s">
        <v>165</v>
      </c>
      <c r="AA7" t="s">
        <v>166</v>
      </c>
      <c r="AB7" t="s">
        <v>167</v>
      </c>
      <c r="AE7" t="s">
        <v>168</v>
      </c>
      <c r="AH7" s="6">
        <v>4</v>
      </c>
      <c r="AI7" s="13">
        <f>+COUNTIFS('2.3 Factores'!$D$9:$D$99,AH7,'2.3 Factores'!$C$9:$C$99,"UM")</f>
        <v>0</v>
      </c>
      <c r="AJ7" s="13">
        <f>+COUNTIFS('2.3 Factores'!$D$9:$D$99,AH7,'2.3 Factores'!$C$9:$C$99,"I")</f>
        <v>0</v>
      </c>
    </row>
    <row r="8" spans="1:39">
      <c r="A8" t="s">
        <v>7</v>
      </c>
      <c r="B8">
        <v>7</v>
      </c>
      <c r="F8" t="s">
        <v>169</v>
      </c>
      <c r="J8" t="s">
        <v>170</v>
      </c>
      <c r="K8" t="s">
        <v>171</v>
      </c>
      <c r="L8" t="s">
        <v>172</v>
      </c>
      <c r="M8" t="s">
        <v>173</v>
      </c>
      <c r="N8" t="s">
        <v>174</v>
      </c>
      <c r="O8" t="s">
        <v>175</v>
      </c>
      <c r="P8" t="s">
        <v>176</v>
      </c>
      <c r="Q8" t="s">
        <v>177</v>
      </c>
      <c r="R8" t="s">
        <v>178</v>
      </c>
      <c r="S8" t="s">
        <v>179</v>
      </c>
      <c r="X8" t="s">
        <v>180</v>
      </c>
      <c r="AA8" t="s">
        <v>181</v>
      </c>
      <c r="AB8" t="s">
        <v>182</v>
      </c>
      <c r="AE8" t="s">
        <v>183</v>
      </c>
      <c r="AH8" s="6">
        <v>5</v>
      </c>
      <c r="AI8" s="13">
        <f>+COUNTIFS('2.3 Factores'!$D$9:$D$99,AH8,'2.3 Factores'!$C$9:$C$99,"UM")</f>
        <v>0</v>
      </c>
      <c r="AJ8" s="13">
        <f>+COUNTIFS('2.3 Factores'!$D$9:$D$99,AH8,'2.3 Factores'!$C$9:$C$99,"I")</f>
        <v>0</v>
      </c>
      <c r="AL8" s="34" t="s">
        <v>184</v>
      </c>
      <c r="AM8" s="34"/>
    </row>
    <row r="9" spans="1:39">
      <c r="A9" t="s">
        <v>8</v>
      </c>
      <c r="B9">
        <v>8</v>
      </c>
      <c r="K9" t="s">
        <v>185</v>
      </c>
      <c r="L9" t="s">
        <v>186</v>
      </c>
      <c r="N9" t="s">
        <v>187</v>
      </c>
      <c r="O9" t="s">
        <v>188</v>
      </c>
      <c r="P9" t="s">
        <v>189</v>
      </c>
      <c r="Q9" t="s">
        <v>190</v>
      </c>
      <c r="R9" t="s">
        <v>191</v>
      </c>
      <c r="S9" t="s">
        <v>192</v>
      </c>
      <c r="X9" t="s">
        <v>193</v>
      </c>
      <c r="AE9" t="s">
        <v>194</v>
      </c>
      <c r="AH9" s="6">
        <v>6</v>
      </c>
      <c r="AI9" s="13">
        <f>+COUNTIFS('2.3 Factores'!$D$9:$D$99,AH9,'2.3 Factores'!$C$9:$C$99,"UM")</f>
        <v>0</v>
      </c>
      <c r="AJ9" s="13">
        <f>+COUNTIFS('2.3 Factores'!$D$9:$D$99,AH9,'2.3 Factores'!$C$9:$C$99,"I")</f>
        <v>0</v>
      </c>
      <c r="AL9" s="9" t="s">
        <v>61</v>
      </c>
      <c r="AM9" s="4" t="s">
        <v>62</v>
      </c>
    </row>
    <row r="10" spans="1:39">
      <c r="A10" t="s">
        <v>9</v>
      </c>
      <c r="B10">
        <v>9</v>
      </c>
      <c r="K10" t="s">
        <v>195</v>
      </c>
      <c r="L10" t="s">
        <v>196</v>
      </c>
      <c r="N10" t="s">
        <v>197</v>
      </c>
      <c r="O10" t="s">
        <v>198</v>
      </c>
      <c r="P10" t="s">
        <v>199</v>
      </c>
      <c r="R10" t="s">
        <v>200</v>
      </c>
      <c r="S10" t="s">
        <v>201</v>
      </c>
      <c r="X10" t="s">
        <v>202</v>
      </c>
      <c r="AE10" t="s">
        <v>203</v>
      </c>
      <c r="AH10" s="6">
        <v>7</v>
      </c>
      <c r="AI10" s="13">
        <f>+COUNTIFS('2.3 Factores'!$D$9:$D$99,AH10,'2.3 Factores'!$C$9:$C$99,"UM")</f>
        <v>0</v>
      </c>
      <c r="AJ10" s="13">
        <f>+COUNTIFS('2.3 Factores'!$D$9:$D$99,AH10,'2.3 Factores'!$C$9:$C$99,"I")</f>
        <v>0</v>
      </c>
      <c r="AL10" s="7" t="s">
        <v>204</v>
      </c>
      <c r="AM10" s="8">
        <f>+COUNTIF('2.2 Indicadores'!$E$9:$E$49,"&gt;=25%")</f>
        <v>2</v>
      </c>
    </row>
    <row r="11" spans="1:39">
      <c r="A11" t="s">
        <v>10</v>
      </c>
      <c r="B11">
        <v>10</v>
      </c>
      <c r="K11" t="s">
        <v>205</v>
      </c>
      <c r="N11" t="s">
        <v>206</v>
      </c>
      <c r="O11" t="s">
        <v>207</v>
      </c>
      <c r="P11" t="s">
        <v>208</v>
      </c>
      <c r="R11" t="s">
        <v>209</v>
      </c>
      <c r="S11" t="s">
        <v>210</v>
      </c>
      <c r="X11" t="s">
        <v>211</v>
      </c>
      <c r="AH11" s="6">
        <v>8</v>
      </c>
      <c r="AI11" s="13">
        <f>+COUNTIFS('2.3 Factores'!$D$9:$D$99,AH11,'2.3 Factores'!$C$9:$C$99,"UM")</f>
        <v>0</v>
      </c>
      <c r="AJ11" s="13">
        <f>+COUNTIFS('2.3 Factores'!$D$9:$D$99,AH11,'2.3 Factores'!$C$9:$C$99,"I")</f>
        <v>0</v>
      </c>
      <c r="AL11" s="7" t="s">
        <v>113</v>
      </c>
      <c r="AM11" s="8">
        <f>+COUNTIF('2.2 Indicadores'!$E$9:$E$49,"&lt;25%")</f>
        <v>4</v>
      </c>
    </row>
    <row r="12" spans="1:39">
      <c r="A12" t="s">
        <v>11</v>
      </c>
      <c r="B12">
        <v>11</v>
      </c>
      <c r="K12" t="s">
        <v>212</v>
      </c>
      <c r="N12" t="s">
        <v>213</v>
      </c>
      <c r="O12" t="s">
        <v>214</v>
      </c>
      <c r="P12" t="s">
        <v>215</v>
      </c>
      <c r="R12" t="s">
        <v>216</v>
      </c>
      <c r="S12" t="s">
        <v>217</v>
      </c>
      <c r="X12" t="s">
        <v>218</v>
      </c>
      <c r="AH12" s="6">
        <v>9</v>
      </c>
      <c r="AI12" s="13">
        <f>+COUNTIFS('2.3 Factores'!$D$9:$D$99,AH12,'2.3 Factores'!$C$9:$C$99,"UM")</f>
        <v>0</v>
      </c>
      <c r="AJ12" s="13">
        <f>+COUNTIFS('2.3 Factores'!$D$9:$D$99,AH12,'2.3 Factores'!$C$9:$C$99,"I")</f>
        <v>0</v>
      </c>
    </row>
    <row r="13" spans="1:39">
      <c r="A13" t="s">
        <v>12</v>
      </c>
      <c r="B13">
        <v>12</v>
      </c>
      <c r="K13" t="s">
        <v>219</v>
      </c>
      <c r="N13" t="s">
        <v>220</v>
      </c>
      <c r="O13" t="s">
        <v>221</v>
      </c>
      <c r="P13" t="s">
        <v>222</v>
      </c>
      <c r="R13" t="s">
        <v>223</v>
      </c>
      <c r="S13" t="s">
        <v>224</v>
      </c>
      <c r="X13" t="s">
        <v>225</v>
      </c>
      <c r="AH13" s="6">
        <v>10</v>
      </c>
      <c r="AI13" s="13">
        <f>+COUNTIFS('2.3 Factores'!$D$9:$D$99,AH13,'2.3 Factores'!$C$9:$C$99,"UM")</f>
        <v>0</v>
      </c>
      <c r="AJ13" s="13">
        <f>+COUNTIFS('2.3 Factores'!$D$9:$D$99,AH13,'2.3 Factores'!$C$9:$C$99,"I")</f>
        <v>0</v>
      </c>
    </row>
    <row r="14" spans="1:39">
      <c r="A14" t="s">
        <v>13</v>
      </c>
      <c r="B14">
        <v>13</v>
      </c>
      <c r="K14" t="s">
        <v>226</v>
      </c>
      <c r="O14" t="s">
        <v>227</v>
      </c>
      <c r="R14" t="s">
        <v>228</v>
      </c>
      <c r="S14" t="s">
        <v>229</v>
      </c>
      <c r="X14" t="s">
        <v>230</v>
      </c>
      <c r="AH14" s="6">
        <v>11</v>
      </c>
      <c r="AI14" s="13">
        <f>+COUNTIFS('2.3 Factores'!$D$9:$D$99,AH14,'2.3 Factores'!$C$9:$C$99,"UM")</f>
        <v>0</v>
      </c>
      <c r="AJ14" s="13">
        <f>+COUNTIFS('2.3 Factores'!$D$9:$D$99,AH14,'2.3 Factores'!$C$9:$C$99,"I")</f>
        <v>0</v>
      </c>
    </row>
    <row r="15" spans="1:39">
      <c r="A15" t="s">
        <v>14</v>
      </c>
      <c r="B15">
        <v>14</v>
      </c>
      <c r="K15" t="s">
        <v>231</v>
      </c>
      <c r="O15" t="s">
        <v>232</v>
      </c>
      <c r="R15" t="s">
        <v>233</v>
      </c>
      <c r="S15" t="s">
        <v>234</v>
      </c>
      <c r="AH15" s="10">
        <v>12</v>
      </c>
      <c r="AI15" s="15">
        <f>+COUNTIFS('2.3 Factores'!$D$9:$D$99,AH15,'2.3 Factores'!$C$9:$C$99,"UM")</f>
        <v>0</v>
      </c>
      <c r="AJ15" s="15">
        <f>+COUNTIFS('2.3 Factores'!$D$9:$D$99,AH15,'2.3 Factores'!$C$9:$C$99,"I")</f>
        <v>0</v>
      </c>
    </row>
    <row r="16" spans="1:39">
      <c r="A16" t="s">
        <v>15</v>
      </c>
      <c r="B16">
        <v>15</v>
      </c>
      <c r="K16" t="s">
        <v>235</v>
      </c>
      <c r="O16" t="s">
        <v>236</v>
      </c>
      <c r="R16" t="s">
        <v>237</v>
      </c>
      <c r="S16" t="s">
        <v>238</v>
      </c>
      <c r="AH16" s="11" t="s">
        <v>239</v>
      </c>
      <c r="AI16" s="16">
        <f>SUM(AI4:AI15)</f>
        <v>0</v>
      </c>
      <c r="AJ16" s="16">
        <f>SUM(AJ4:AJ15)</f>
        <v>4</v>
      </c>
    </row>
    <row r="17" spans="1:19">
      <c r="A17" t="s">
        <v>16</v>
      </c>
      <c r="B17">
        <v>16</v>
      </c>
      <c r="K17" t="s">
        <v>240</v>
      </c>
      <c r="O17" t="s">
        <v>241</v>
      </c>
      <c r="R17" t="s">
        <v>242</v>
      </c>
      <c r="S17" t="s">
        <v>243</v>
      </c>
    </row>
    <row r="18" spans="1:19">
      <c r="A18" t="s">
        <v>17</v>
      </c>
      <c r="B18">
        <v>17</v>
      </c>
      <c r="O18" t="s">
        <v>244</v>
      </c>
      <c r="R18" t="s">
        <v>245</v>
      </c>
      <c r="S18" t="s">
        <v>246</v>
      </c>
    </row>
    <row r="19" spans="1:19">
      <c r="A19" t="s">
        <v>18</v>
      </c>
      <c r="B19">
        <v>18</v>
      </c>
      <c r="O19" t="s">
        <v>247</v>
      </c>
      <c r="R19" t="s">
        <v>248</v>
      </c>
    </row>
    <row r="20" spans="1:19">
      <c r="A20" t="s">
        <v>19</v>
      </c>
      <c r="B20">
        <v>19</v>
      </c>
      <c r="R20" t="s">
        <v>249</v>
      </c>
    </row>
    <row r="21" spans="1:19">
      <c r="A21" t="s">
        <v>20</v>
      </c>
      <c r="B21">
        <v>20</v>
      </c>
      <c r="R21" t="s">
        <v>250</v>
      </c>
    </row>
    <row r="22" spans="1:19">
      <c r="A22" t="s">
        <v>21</v>
      </c>
      <c r="B22">
        <v>21</v>
      </c>
      <c r="R22" t="s">
        <v>251</v>
      </c>
    </row>
    <row r="23" spans="1:19">
      <c r="A23" t="s">
        <v>22</v>
      </c>
    </row>
    <row r="24" spans="1:19">
      <c r="A24" t="s">
        <v>23</v>
      </c>
    </row>
    <row r="25" spans="1:19">
      <c r="A25" t="s">
        <v>24</v>
      </c>
      <c r="C25" s="14" t="s">
        <v>28</v>
      </c>
      <c r="D25" s="14"/>
    </row>
    <row r="26" spans="1:19">
      <c r="A26" t="s">
        <v>25</v>
      </c>
    </row>
    <row r="27" spans="1:19">
      <c r="A27" t="s">
        <v>26</v>
      </c>
    </row>
    <row r="28" spans="1:19">
      <c r="A28" t="s">
        <v>27</v>
      </c>
    </row>
    <row r="29" spans="1:19">
      <c r="A29" t="s">
        <v>28</v>
      </c>
    </row>
  </sheetData>
  <mergeCells count="3">
    <mergeCell ref="AL1:AM1"/>
    <mergeCell ref="AL8:AM8"/>
    <mergeCell ref="AH2:AJ2"/>
  </mergeCells>
  <conditionalFormatting sqref="AI4:AI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{C60E7F15-3F50-46CE-B5AF-542AD0A6A637}</x14:id>
        </ext>
      </extLst>
    </cfRule>
  </conditionalFormatting>
  <conditionalFormatting sqref="AJ4:AJ1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{6BAA52CE-097E-4BC1-9EAB-A85F1D08F42D}</x14:id>
        </ext>
      </extLst>
    </cfRule>
  </conditionalFormatting>
  <dataValidations count="2">
    <dataValidation type="list" allowBlank="1" showInputMessage="1" showErrorMessage="1" sqref="C25" xr:uid="{00000000-0002-0000-0000-000000000000}">
      <formula1>Títulos</formula1>
    </dataValidation>
    <dataValidation type="list" allowBlank="1" showInputMessage="1" showErrorMessage="1" sqref="D25" xr:uid="{00000000-0002-0000-0000-000001000000}">
      <formula1>INDIRECT("_"&amp;SUBSTITUTE($C$25," ","_"))</formula1>
    </dataValidation>
  </dataValidations>
  <pageMargins left="0.7" right="0.7" top="0.75" bottom="0.75" header="0.3" footer="0.3"/>
  <pageSetup paperSize="9" orientation="portrait" horizontalDpi="200" verticalDpi="200" r:id="rId1"/>
  <tableParts count="2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0E7F15-3F50-46CE-B5AF-542AD0A6A63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AI4:AI15</xm:sqref>
        </x14:conditionalFormatting>
        <x14:conditionalFormatting xmlns:xm="http://schemas.microsoft.com/office/excel/2006/main">
          <x14:cfRule type="dataBar" id="{6BAA52CE-097E-4BC1-9EAB-A85F1D08F42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AJ4:AJ15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9"/>
  <sheetViews>
    <sheetView showGridLines="0" zoomScale="110" zoomScaleNormal="110" workbookViewId="0">
      <pane ySplit="8" topLeftCell="A9" activePane="bottomLeft" state="frozen"/>
      <selection pane="bottomLeft" activeCell="B12" sqref="B12"/>
      <selection activeCell="C11" sqref="C11"/>
    </sheetView>
  </sheetViews>
  <sheetFormatPr defaultColWidth="11.42578125" defaultRowHeight="15"/>
  <cols>
    <col min="1" max="1" width="2" customWidth="1"/>
    <col min="2" max="2" width="62.140625" customWidth="1"/>
    <col min="3" max="4" width="13.7109375" customWidth="1"/>
    <col min="5" max="5" width="12" bestFit="1" customWidth="1"/>
    <col min="6" max="6" width="7.28515625" customWidth="1"/>
    <col min="7" max="7" width="14.140625" bestFit="1" customWidth="1"/>
  </cols>
  <sheetData>
    <row r="1" spans="2:7" ht="15.75" thickBot="1">
      <c r="B1" s="37" t="s">
        <v>28</v>
      </c>
      <c r="C1" s="37"/>
      <c r="D1" s="37"/>
      <c r="E1" s="37"/>
      <c r="G1" s="25" t="s">
        <v>252</v>
      </c>
    </row>
    <row r="2" spans="2:7">
      <c r="B2" s="38" t="s">
        <v>58</v>
      </c>
      <c r="C2" s="38"/>
      <c r="D2" s="38"/>
      <c r="E2" s="38"/>
    </row>
    <row r="3" spans="2:7">
      <c r="B3" s="30"/>
      <c r="C3" s="30"/>
      <c r="D3" s="30"/>
      <c r="E3" s="30"/>
    </row>
    <row r="4" spans="2:7" ht="17.25">
      <c r="B4" s="39" t="s">
        <v>253</v>
      </c>
      <c r="C4" s="39"/>
      <c r="D4" s="39"/>
      <c r="E4" s="39"/>
    </row>
    <row r="5" spans="2:7">
      <c r="B5" s="40" t="str">
        <f>+IF(B2="","Elija el título y centro gestor",B2)</f>
        <v>Centro Gestor</v>
      </c>
      <c r="C5" s="40"/>
      <c r="D5" s="40"/>
      <c r="E5" s="40"/>
    </row>
    <row r="6" spans="2:7">
      <c r="B6" s="41" t="s">
        <v>254</v>
      </c>
      <c r="C6" s="41"/>
      <c r="D6" s="41"/>
      <c r="E6" s="41"/>
    </row>
    <row r="7" spans="2:7" ht="9" customHeight="1">
      <c r="B7" s="36"/>
      <c r="C7" s="36"/>
      <c r="D7" s="36"/>
      <c r="E7" s="36"/>
    </row>
    <row r="8" spans="2:7" ht="25.5">
      <c r="B8" s="17" t="s">
        <v>255</v>
      </c>
      <c r="C8" s="17" t="s">
        <v>256</v>
      </c>
      <c r="D8" s="17" t="s">
        <v>257</v>
      </c>
      <c r="E8" s="17" t="s">
        <v>258</v>
      </c>
    </row>
    <row r="9" spans="2:7">
      <c r="B9" s="31" t="s">
        <v>259</v>
      </c>
      <c r="C9" s="22">
        <v>368</v>
      </c>
      <c r="D9" s="23">
        <v>229</v>
      </c>
      <c r="E9" s="24">
        <f>+D9/C9</f>
        <v>0.62228260869565222</v>
      </c>
    </row>
    <row r="10" spans="2:7" ht="25.5">
      <c r="B10" s="31" t="s">
        <v>260</v>
      </c>
      <c r="C10" s="22">
        <v>53000</v>
      </c>
      <c r="D10" s="23">
        <v>35962</v>
      </c>
      <c r="E10" s="24">
        <f t="shared" ref="E10:E11" si="0">+D10/C10</f>
        <v>0.67852830188679247</v>
      </c>
    </row>
    <row r="11" spans="2:7">
      <c r="B11" s="31" t="s">
        <v>261</v>
      </c>
      <c r="C11" s="22">
        <v>18</v>
      </c>
      <c r="D11" s="23">
        <v>5</v>
      </c>
      <c r="E11" s="24">
        <f>+D11/C11</f>
        <v>0.27777777777777779</v>
      </c>
    </row>
    <row r="12" spans="2:7">
      <c r="B12" s="31"/>
      <c r="C12" s="22"/>
      <c r="D12" s="23"/>
      <c r="E12" s="24"/>
    </row>
    <row r="13" spans="2:7">
      <c r="B13" s="31"/>
      <c r="C13" s="22"/>
      <c r="D13" s="23"/>
      <c r="E13" s="24"/>
    </row>
    <row r="14" spans="2:7">
      <c r="B14" s="31"/>
      <c r="C14" s="22"/>
      <c r="D14" s="23"/>
      <c r="E14" s="24"/>
    </row>
    <row r="15" spans="2:7">
      <c r="B15" s="31"/>
      <c r="C15" s="22"/>
      <c r="D15" s="23"/>
      <c r="E15" s="24"/>
    </row>
    <row r="16" spans="2:7">
      <c r="B16" s="31"/>
      <c r="C16" s="22"/>
      <c r="D16" s="23"/>
      <c r="E16" s="24"/>
    </row>
    <row r="17" spans="2:5">
      <c r="B17" s="31"/>
      <c r="C17" s="22"/>
      <c r="D17" s="23"/>
      <c r="E17" s="24"/>
    </row>
    <row r="18" spans="2:5">
      <c r="B18" s="31"/>
      <c r="C18" s="22"/>
      <c r="D18" s="23"/>
      <c r="E18" s="24"/>
    </row>
    <row r="19" spans="2:5">
      <c r="B19" s="31"/>
      <c r="C19" s="22"/>
      <c r="D19" s="23"/>
      <c r="E19" s="24"/>
    </row>
    <row r="20" spans="2:5">
      <c r="B20" s="31"/>
      <c r="C20" s="22"/>
      <c r="D20" s="23"/>
      <c r="E20" s="24"/>
    </row>
    <row r="21" spans="2:5">
      <c r="B21" s="31"/>
      <c r="C21" s="22"/>
      <c r="D21" s="23"/>
      <c r="E21" s="24"/>
    </row>
    <row r="22" spans="2:5">
      <c r="B22" s="31"/>
      <c r="C22" s="22"/>
      <c r="D22" s="23"/>
      <c r="E22" s="24"/>
    </row>
    <row r="23" spans="2:5">
      <c r="B23" s="31"/>
      <c r="C23" s="22"/>
      <c r="D23" s="23"/>
      <c r="E23" s="24"/>
    </row>
    <row r="24" spans="2:5">
      <c r="B24" s="31"/>
      <c r="C24" s="22"/>
      <c r="D24" s="23"/>
      <c r="E24" s="24"/>
    </row>
    <row r="25" spans="2:5">
      <c r="B25" s="31"/>
      <c r="C25" s="22"/>
      <c r="D25" s="23"/>
      <c r="E25" s="24"/>
    </row>
    <row r="26" spans="2:5">
      <c r="B26" s="31"/>
      <c r="C26" s="22"/>
      <c r="D26" s="23"/>
      <c r="E26" s="24"/>
    </row>
    <row r="27" spans="2:5">
      <c r="B27" s="31"/>
      <c r="C27" s="22"/>
      <c r="D27" s="23"/>
      <c r="E27" s="24"/>
    </row>
    <row r="28" spans="2:5">
      <c r="B28" s="31"/>
      <c r="C28" s="22"/>
      <c r="D28" s="23"/>
      <c r="E28" s="24"/>
    </row>
    <row r="29" spans="2:5">
      <c r="B29" s="31"/>
      <c r="C29" s="22"/>
      <c r="D29" s="23"/>
      <c r="E29" s="24"/>
    </row>
    <row r="30" spans="2:5">
      <c r="B30" s="31"/>
      <c r="C30" s="22"/>
      <c r="D30" s="23"/>
      <c r="E30" s="24"/>
    </row>
    <row r="31" spans="2:5">
      <c r="B31" s="31"/>
      <c r="C31" s="22"/>
      <c r="D31" s="23"/>
      <c r="E31" s="24"/>
    </row>
    <row r="32" spans="2:5">
      <c r="B32" s="31"/>
      <c r="C32" s="22"/>
      <c r="D32" s="23"/>
      <c r="E32" s="24"/>
    </row>
    <row r="33" spans="2:5">
      <c r="B33" s="31"/>
      <c r="C33" s="22"/>
      <c r="D33" s="23"/>
      <c r="E33" s="24"/>
    </row>
    <row r="34" spans="2:5">
      <c r="B34" s="31"/>
      <c r="C34" s="22"/>
      <c r="D34" s="23"/>
      <c r="E34" s="24"/>
    </row>
    <row r="35" spans="2:5">
      <c r="B35" s="31"/>
      <c r="C35" s="22"/>
      <c r="D35" s="23"/>
      <c r="E35" s="24"/>
    </row>
    <row r="36" spans="2:5">
      <c r="B36" s="31"/>
      <c r="C36" s="22"/>
      <c r="D36" s="23"/>
      <c r="E36" s="24"/>
    </row>
    <row r="37" spans="2:5">
      <c r="B37" s="31"/>
      <c r="C37" s="22"/>
      <c r="D37" s="23"/>
      <c r="E37" s="24"/>
    </row>
    <row r="38" spans="2:5">
      <c r="B38" s="31"/>
      <c r="C38" s="22"/>
      <c r="D38" s="23"/>
      <c r="E38" s="24"/>
    </row>
    <row r="39" spans="2:5">
      <c r="B39" s="31"/>
      <c r="C39" s="22"/>
      <c r="D39" s="23"/>
      <c r="E39" s="24"/>
    </row>
    <row r="40" spans="2:5">
      <c r="B40" s="31"/>
      <c r="C40" s="22"/>
      <c r="D40" s="23"/>
      <c r="E40" s="24"/>
    </row>
    <row r="41" spans="2:5">
      <c r="B41" s="31"/>
      <c r="C41" s="22"/>
      <c r="D41" s="23"/>
      <c r="E41" s="24"/>
    </row>
    <row r="42" spans="2:5">
      <c r="B42" s="31"/>
      <c r="C42" s="22"/>
      <c r="D42" s="23"/>
      <c r="E42" s="24"/>
    </row>
    <row r="43" spans="2:5">
      <c r="B43" s="31"/>
      <c r="C43" s="22"/>
      <c r="D43" s="23"/>
      <c r="E43" s="24"/>
    </row>
    <row r="44" spans="2:5">
      <c r="B44" s="31"/>
      <c r="C44" s="22"/>
      <c r="D44" s="23"/>
      <c r="E44" s="24"/>
    </row>
    <row r="45" spans="2:5">
      <c r="B45" s="31"/>
      <c r="C45" s="22"/>
      <c r="D45" s="23"/>
      <c r="E45" s="24"/>
    </row>
    <row r="46" spans="2:5">
      <c r="B46" s="31"/>
      <c r="C46" s="22"/>
      <c r="D46" s="23"/>
      <c r="E46" s="24"/>
    </row>
    <row r="47" spans="2:5">
      <c r="B47" s="31"/>
      <c r="C47" s="22"/>
      <c r="D47" s="23"/>
      <c r="E47" s="24"/>
    </row>
    <row r="48" spans="2:5">
      <c r="B48" s="31"/>
      <c r="C48" s="22"/>
      <c r="D48" s="23"/>
      <c r="E48" s="24"/>
    </row>
    <row r="49" spans="2:5">
      <c r="B49" s="31"/>
      <c r="C49" s="22"/>
      <c r="D49" s="23"/>
      <c r="E49" s="24"/>
    </row>
  </sheetData>
  <sheetProtection algorithmName="SHA-512" hashValue="B1tZ+Lizb2Jnh2ouqcE9Q94DMiS71azrM7Yfx/HiJr0cMlAtZhcSzIFJ58pdQAYksgUOzdvHf/EIQogsrNiUmA==" saltValue="c+jplJS/3gDRTemjZcfJeA==" spinCount="100000" sheet="1" objects="1" scenarios="1" formatCells="0" insertRows="0" autoFilter="0"/>
  <autoFilter ref="B8:B49" xr:uid="{00000000-0009-0000-0000-000001000000}"/>
  <mergeCells count="6">
    <mergeCell ref="B7:E7"/>
    <mergeCell ref="B1:E1"/>
    <mergeCell ref="B2:E2"/>
    <mergeCell ref="B4:E4"/>
    <mergeCell ref="B5:E5"/>
    <mergeCell ref="B6:E6"/>
  </mergeCells>
  <dataValidations count="3">
    <dataValidation type="list" allowBlank="1" showInputMessage="1" showErrorMessage="1" sqref="C6:E6" xr:uid="{00000000-0002-0000-0100-000000000000}">
      <formula1>INDIRECT("_"&amp;SUBSTITUTE(#REF!," ","_"))</formula1>
    </dataValidation>
    <dataValidation type="list" allowBlank="1" showInputMessage="1" showErrorMessage="1" sqref="B1" xr:uid="{00000000-0002-0000-0100-000001000000}">
      <formula1>Títulos</formula1>
    </dataValidation>
    <dataValidation type="list" allowBlank="1" showInputMessage="1" showErrorMessage="1" sqref="B2:E2" xr:uid="{00000000-0002-0000-0100-000002000000}">
      <formula1>INDIRECT("_"&amp;SUBSTITUTE($B$1," ","_"))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9"/>
  <sheetViews>
    <sheetView showGridLines="0" tabSelected="1" topLeftCell="E1" zoomScale="90" zoomScaleNormal="90" workbookViewId="0">
      <pane ySplit="8" topLeftCell="A9" activePane="bottomLeft" state="frozen"/>
      <selection pane="bottomLeft" activeCell="M10" sqref="M10"/>
      <selection activeCell="C11" sqref="C11"/>
    </sheetView>
  </sheetViews>
  <sheetFormatPr defaultColWidth="11.42578125" defaultRowHeight="15"/>
  <cols>
    <col min="1" max="1" width="2" customWidth="1"/>
    <col min="2" max="2" width="50.7109375" customWidth="1"/>
    <col min="3" max="4" width="14.7109375" customWidth="1"/>
    <col min="5" max="5" width="12" bestFit="1" customWidth="1"/>
    <col min="6" max="6" width="6.140625" customWidth="1"/>
    <col min="7" max="7" width="14.7109375" customWidth="1"/>
  </cols>
  <sheetData>
    <row r="1" spans="2:7" ht="15.75" thickBot="1">
      <c r="B1" s="42" t="str">
        <f>+'2.1 U. Medida'!B1</f>
        <v>Título</v>
      </c>
      <c r="C1" s="42"/>
      <c r="D1" s="42"/>
      <c r="E1" s="42"/>
      <c r="G1" s="25" t="s">
        <v>252</v>
      </c>
    </row>
    <row r="2" spans="2:7">
      <c r="B2" s="43" t="str">
        <f>+'2.1 U. Medida'!B2</f>
        <v>Centro Gestor</v>
      </c>
      <c r="C2" s="43"/>
      <c r="D2" s="43"/>
      <c r="E2" s="43"/>
    </row>
    <row r="3" spans="2:7">
      <c r="B3" s="30"/>
      <c r="C3" s="30"/>
      <c r="D3" s="30"/>
      <c r="E3" s="30"/>
    </row>
    <row r="4" spans="2:7">
      <c r="B4" s="39" t="s">
        <v>262</v>
      </c>
      <c r="C4" s="39"/>
      <c r="D4" s="39"/>
      <c r="E4" s="39"/>
    </row>
    <row r="5" spans="2:7">
      <c r="B5" s="40" t="str">
        <f>+B2</f>
        <v>Centro Gestor</v>
      </c>
      <c r="C5" s="40"/>
      <c r="D5" s="40"/>
      <c r="E5" s="40"/>
    </row>
    <row r="6" spans="2:7">
      <c r="B6" s="41" t="s">
        <v>254</v>
      </c>
      <c r="C6" s="41"/>
      <c r="D6" s="41"/>
      <c r="E6" s="41"/>
    </row>
    <row r="7" spans="2:7" ht="9" customHeight="1">
      <c r="B7" s="36"/>
      <c r="C7" s="36"/>
      <c r="D7" s="36"/>
      <c r="E7" s="36"/>
    </row>
    <row r="8" spans="2:7" ht="25.5">
      <c r="B8" s="17" t="s">
        <v>263</v>
      </c>
      <c r="C8" s="17" t="s">
        <v>256</v>
      </c>
      <c r="D8" s="17" t="s">
        <v>257</v>
      </c>
      <c r="E8" s="17" t="s">
        <v>258</v>
      </c>
    </row>
    <row r="9" spans="2:7" ht="38.25">
      <c r="B9" s="31" t="s">
        <v>264</v>
      </c>
      <c r="C9" s="22">
        <v>8</v>
      </c>
      <c r="D9" s="23">
        <v>0</v>
      </c>
      <c r="E9" s="24">
        <f>D9/C9</f>
        <v>0</v>
      </c>
    </row>
    <row r="10" spans="2:7" ht="38.25">
      <c r="B10" s="31" t="s">
        <v>265</v>
      </c>
      <c r="C10" s="22">
        <v>30</v>
      </c>
      <c r="D10" s="23">
        <v>0</v>
      </c>
      <c r="E10" s="24">
        <f t="shared" ref="E10:E14" si="0">D10/C10</f>
        <v>0</v>
      </c>
    </row>
    <row r="11" spans="2:7" ht="38.25">
      <c r="B11" s="31" t="s">
        <v>266</v>
      </c>
      <c r="C11" s="22">
        <v>90</v>
      </c>
      <c r="D11" s="23">
        <v>0</v>
      </c>
      <c r="E11" s="24">
        <f t="shared" si="0"/>
        <v>0</v>
      </c>
    </row>
    <row r="12" spans="2:7" ht="38.25">
      <c r="B12" s="31" t="s">
        <v>267</v>
      </c>
      <c r="C12" s="22">
        <v>78</v>
      </c>
      <c r="D12" s="23">
        <v>28</v>
      </c>
      <c r="E12" s="24">
        <f t="shared" si="0"/>
        <v>0.35897435897435898</v>
      </c>
    </row>
    <row r="13" spans="2:7" ht="51">
      <c r="B13" s="31" t="s">
        <v>268</v>
      </c>
      <c r="C13" s="33">
        <v>0.28000000000000003</v>
      </c>
      <c r="D13" s="23">
        <v>0</v>
      </c>
      <c r="E13" s="24">
        <f t="shared" si="0"/>
        <v>0</v>
      </c>
    </row>
    <row r="14" spans="2:7" ht="38.25">
      <c r="B14" s="31" t="s">
        <v>269</v>
      </c>
      <c r="C14" s="22">
        <v>4500</v>
      </c>
      <c r="D14" s="23">
        <v>1174</v>
      </c>
      <c r="E14" s="24">
        <f t="shared" si="0"/>
        <v>0.26088888888888889</v>
      </c>
    </row>
    <row r="15" spans="2:7">
      <c r="B15" s="31"/>
      <c r="C15" s="22"/>
      <c r="D15" s="23"/>
      <c r="E15" s="24"/>
    </row>
    <row r="16" spans="2:7">
      <c r="B16" s="31"/>
      <c r="C16" s="22"/>
      <c r="D16" s="23"/>
      <c r="E16" s="24"/>
    </row>
    <row r="17" spans="2:5">
      <c r="B17" s="31"/>
      <c r="C17" s="22"/>
      <c r="D17" s="23"/>
      <c r="E17" s="24"/>
    </row>
    <row r="18" spans="2:5">
      <c r="B18" s="31"/>
      <c r="C18" s="22"/>
      <c r="D18" s="23"/>
      <c r="E18" s="24"/>
    </row>
    <row r="19" spans="2:5">
      <c r="B19" s="31"/>
      <c r="C19" s="22"/>
      <c r="D19" s="23"/>
      <c r="E19" s="24"/>
    </row>
    <row r="20" spans="2:5">
      <c r="B20" s="31"/>
      <c r="C20" s="22"/>
      <c r="D20" s="23"/>
      <c r="E20" s="24"/>
    </row>
    <row r="21" spans="2:5">
      <c r="B21" s="31"/>
      <c r="C21" s="22"/>
      <c r="D21" s="23"/>
      <c r="E21" s="24"/>
    </row>
    <row r="22" spans="2:5">
      <c r="B22" s="31"/>
      <c r="C22" s="22"/>
      <c r="D22" s="23"/>
      <c r="E22" s="24"/>
    </row>
    <row r="23" spans="2:5">
      <c r="B23" s="31"/>
      <c r="C23" s="22"/>
      <c r="D23" s="23"/>
      <c r="E23" s="24"/>
    </row>
    <row r="24" spans="2:5">
      <c r="B24" s="31"/>
      <c r="C24" s="22"/>
      <c r="D24" s="23"/>
      <c r="E24" s="24"/>
    </row>
    <row r="25" spans="2:5">
      <c r="B25" s="31"/>
      <c r="C25" s="22"/>
      <c r="D25" s="23"/>
      <c r="E25" s="24"/>
    </row>
    <row r="26" spans="2:5">
      <c r="B26" s="31"/>
      <c r="C26" s="22"/>
      <c r="D26" s="23"/>
      <c r="E26" s="24"/>
    </row>
    <row r="27" spans="2:5">
      <c r="B27" s="31"/>
      <c r="C27" s="22"/>
      <c r="D27" s="23"/>
      <c r="E27" s="24"/>
    </row>
    <row r="28" spans="2:5">
      <c r="B28" s="31"/>
      <c r="C28" s="22"/>
      <c r="D28" s="23"/>
      <c r="E28" s="24"/>
    </row>
    <row r="29" spans="2:5">
      <c r="B29" s="31"/>
      <c r="C29" s="22"/>
      <c r="D29" s="23"/>
      <c r="E29" s="24"/>
    </row>
    <row r="30" spans="2:5">
      <c r="B30" s="31"/>
      <c r="C30" s="22"/>
      <c r="D30" s="23"/>
      <c r="E30" s="24"/>
    </row>
    <row r="31" spans="2:5">
      <c r="B31" s="31"/>
      <c r="C31" s="22"/>
      <c r="D31" s="23"/>
      <c r="E31" s="24"/>
    </row>
    <row r="32" spans="2:5">
      <c r="B32" s="31"/>
      <c r="C32" s="22"/>
      <c r="D32" s="23"/>
      <c r="E32" s="24"/>
    </row>
    <row r="33" spans="2:5">
      <c r="B33" s="31"/>
      <c r="C33" s="22"/>
      <c r="D33" s="23"/>
      <c r="E33" s="24"/>
    </row>
    <row r="34" spans="2:5">
      <c r="B34" s="31"/>
      <c r="C34" s="22"/>
      <c r="D34" s="23"/>
      <c r="E34" s="24"/>
    </row>
    <row r="35" spans="2:5">
      <c r="B35" s="31"/>
      <c r="C35" s="22"/>
      <c r="D35" s="23"/>
      <c r="E35" s="24"/>
    </row>
    <row r="36" spans="2:5">
      <c r="B36" s="31"/>
      <c r="C36" s="22"/>
      <c r="D36" s="23"/>
      <c r="E36" s="24"/>
    </row>
    <row r="37" spans="2:5">
      <c r="B37" s="31"/>
      <c r="C37" s="22"/>
      <c r="D37" s="23"/>
      <c r="E37" s="24"/>
    </row>
    <row r="38" spans="2:5">
      <c r="B38" s="31"/>
      <c r="C38" s="22"/>
      <c r="D38" s="23"/>
      <c r="E38" s="24"/>
    </row>
    <row r="39" spans="2:5">
      <c r="B39" s="31"/>
      <c r="C39" s="22"/>
      <c r="D39" s="23"/>
      <c r="E39" s="24"/>
    </row>
    <row r="40" spans="2:5">
      <c r="B40" s="31"/>
      <c r="C40" s="22"/>
      <c r="D40" s="23"/>
      <c r="E40" s="24"/>
    </row>
    <row r="41" spans="2:5">
      <c r="B41" s="31"/>
      <c r="C41" s="22"/>
      <c r="D41" s="23"/>
      <c r="E41" s="24"/>
    </row>
    <row r="42" spans="2:5">
      <c r="B42" s="31"/>
      <c r="C42" s="22"/>
      <c r="D42" s="23"/>
      <c r="E42" s="24"/>
    </row>
    <row r="43" spans="2:5">
      <c r="B43" s="31"/>
      <c r="C43" s="22"/>
      <c r="D43" s="23"/>
      <c r="E43" s="24"/>
    </row>
    <row r="44" spans="2:5">
      <c r="B44" s="31"/>
      <c r="C44" s="22"/>
      <c r="D44" s="23"/>
      <c r="E44" s="24"/>
    </row>
    <row r="45" spans="2:5">
      <c r="B45" s="31"/>
      <c r="C45" s="22"/>
      <c r="D45" s="23"/>
      <c r="E45" s="24"/>
    </row>
    <row r="46" spans="2:5">
      <c r="B46" s="31"/>
      <c r="C46" s="22"/>
      <c r="D46" s="23"/>
      <c r="E46" s="24"/>
    </row>
    <row r="47" spans="2:5">
      <c r="B47" s="31"/>
      <c r="C47" s="22"/>
      <c r="D47" s="23"/>
      <c r="E47" s="24"/>
    </row>
    <row r="48" spans="2:5">
      <c r="B48" s="31"/>
      <c r="C48" s="22"/>
      <c r="D48" s="23"/>
      <c r="E48" s="24"/>
    </row>
    <row r="49" spans="2:5">
      <c r="B49" s="31"/>
      <c r="C49" s="22"/>
      <c r="D49" s="23"/>
      <c r="E49" s="24"/>
    </row>
  </sheetData>
  <sheetProtection algorithmName="SHA-512" hashValue="xmiFjD80RMAeVFhLchU65zi8XLw8UuaGmYpAg1D8IHd96WcgZ0D3pY+omnGE+K1yDlWNqIRJ8FGlYjOPFIgbXA==" saltValue="XmhxHwqFuCECuPF7uodi5Q==" spinCount="100000" sheet="1" formatCells="0" insertRows="0" autoFilter="0"/>
  <autoFilter ref="B8:B49" xr:uid="{00000000-0009-0000-0000-000002000000}"/>
  <mergeCells count="6">
    <mergeCell ref="B4:E4"/>
    <mergeCell ref="B5:E5"/>
    <mergeCell ref="B6:E6"/>
    <mergeCell ref="B7:E7"/>
    <mergeCell ref="B1:E1"/>
    <mergeCell ref="B2:E2"/>
  </mergeCells>
  <dataValidations count="1">
    <dataValidation type="list" allowBlank="1" showInputMessage="1" showErrorMessage="1" sqref="C6:E6" xr:uid="{00000000-0002-0000-0200-000000000000}">
      <formula1>INDIRECT("_"&amp;SUBSTITUTE(#REF!," ","_"))</formula1>
    </dataValidation>
  </dataValidations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99"/>
  <sheetViews>
    <sheetView showGridLines="0" topLeftCell="B1" zoomScale="90" zoomScaleNormal="90" workbookViewId="0">
      <pane ySplit="8" topLeftCell="A9" activePane="bottomLeft" state="frozen"/>
      <selection pane="bottomLeft" activeCell="E9" sqref="E9"/>
      <selection activeCell="C11" sqref="C11"/>
    </sheetView>
  </sheetViews>
  <sheetFormatPr defaultColWidth="11.42578125" defaultRowHeight="15"/>
  <cols>
    <col min="1" max="1" width="4" customWidth="1"/>
    <col min="2" max="2" width="51.28515625" customWidth="1"/>
    <col min="3" max="3" width="5.42578125" bestFit="1" customWidth="1"/>
    <col min="4" max="4" width="6.7109375" bestFit="1" customWidth="1"/>
    <col min="5" max="5" width="71.140625" customWidth="1"/>
    <col min="6" max="6" width="16.42578125" customWidth="1"/>
    <col min="7" max="7" width="33.5703125" customWidth="1"/>
    <col min="8" max="8" width="23.5703125" customWidth="1"/>
    <col min="9" max="9" width="2.7109375" customWidth="1"/>
    <col min="10" max="10" width="13.7109375" customWidth="1"/>
  </cols>
  <sheetData>
    <row r="1" spans="2:10" ht="15.75" thickBot="1">
      <c r="B1" s="42" t="str">
        <f>+'2.1 U. Medida'!B1</f>
        <v>Título</v>
      </c>
      <c r="C1" s="42"/>
      <c r="D1" s="42"/>
      <c r="E1" s="42"/>
      <c r="F1" s="42"/>
      <c r="G1" s="42"/>
      <c r="H1" s="42"/>
      <c r="J1" s="25" t="s">
        <v>252</v>
      </c>
    </row>
    <row r="2" spans="2:10">
      <c r="B2" s="43" t="str">
        <f>+'2.1 U. Medida'!B2</f>
        <v>Centro Gestor</v>
      </c>
      <c r="C2" s="43"/>
      <c r="D2" s="43"/>
      <c r="E2" s="43"/>
      <c r="F2" s="43"/>
      <c r="G2" s="43"/>
      <c r="H2" s="43"/>
    </row>
    <row r="3" spans="2:10">
      <c r="B3" s="30"/>
      <c r="C3" s="30"/>
      <c r="D3" s="30"/>
      <c r="E3" s="30"/>
      <c r="F3" s="30"/>
      <c r="G3" s="30"/>
      <c r="H3" s="30"/>
    </row>
    <row r="4" spans="2:10">
      <c r="B4" s="44" t="s">
        <v>270</v>
      </c>
      <c r="C4" s="44"/>
      <c r="D4" s="44"/>
      <c r="E4" s="44"/>
      <c r="F4" s="44"/>
      <c r="G4" s="44"/>
      <c r="H4" s="44"/>
    </row>
    <row r="5" spans="2:10">
      <c r="B5" s="45" t="str">
        <f>+B2</f>
        <v>Centro Gestor</v>
      </c>
      <c r="C5" s="45"/>
      <c r="D5" s="45"/>
      <c r="E5" s="45"/>
      <c r="F5" s="45"/>
      <c r="G5" s="45"/>
      <c r="H5" s="45"/>
    </row>
    <row r="6" spans="2:10">
      <c r="B6" s="45" t="s">
        <v>254</v>
      </c>
      <c r="C6" s="45"/>
      <c r="D6" s="45"/>
      <c r="E6" s="45"/>
      <c r="F6" s="45"/>
      <c r="G6" s="45"/>
      <c r="H6" s="45"/>
    </row>
    <row r="7" spans="2:10" ht="9" customHeight="1">
      <c r="B7" s="18"/>
      <c r="C7" s="18"/>
      <c r="D7" s="18"/>
      <c r="E7" s="18"/>
      <c r="F7" s="18"/>
      <c r="G7" s="18"/>
      <c r="H7" s="18"/>
    </row>
    <row r="8" spans="2:10" ht="25.5">
      <c r="B8" s="17" t="s">
        <v>271</v>
      </c>
      <c r="C8" s="17" t="s">
        <v>272</v>
      </c>
      <c r="D8" s="17" t="s">
        <v>87</v>
      </c>
      <c r="E8" s="17" t="s">
        <v>273</v>
      </c>
      <c r="F8" s="17" t="s">
        <v>274</v>
      </c>
      <c r="G8" s="17" t="s">
        <v>275</v>
      </c>
      <c r="H8" s="17" t="s">
        <v>276</v>
      </c>
    </row>
    <row r="9" spans="2:10" ht="38.25">
      <c r="B9" s="21" t="s">
        <v>264</v>
      </c>
      <c r="C9" s="19" t="s">
        <v>277</v>
      </c>
      <c r="D9" s="20">
        <v>2</v>
      </c>
      <c r="E9" s="21" t="s">
        <v>278</v>
      </c>
      <c r="F9" s="32" t="s">
        <v>278</v>
      </c>
      <c r="G9" s="21" t="s">
        <v>279</v>
      </c>
      <c r="H9" s="19" t="s">
        <v>278</v>
      </c>
    </row>
    <row r="10" spans="2:10" ht="38.25">
      <c r="B10" s="21" t="s">
        <v>265</v>
      </c>
      <c r="C10" s="19" t="s">
        <v>277</v>
      </c>
      <c r="D10" s="20">
        <v>2</v>
      </c>
      <c r="E10" s="21" t="s">
        <v>278</v>
      </c>
      <c r="F10" s="32" t="s">
        <v>278</v>
      </c>
      <c r="G10" s="21" t="s">
        <v>280</v>
      </c>
      <c r="H10" s="32" t="s">
        <v>278</v>
      </c>
    </row>
    <row r="11" spans="2:10" ht="38.25">
      <c r="B11" s="21" t="s">
        <v>266</v>
      </c>
      <c r="C11" s="19" t="s">
        <v>277</v>
      </c>
      <c r="D11" s="20">
        <v>2</v>
      </c>
      <c r="E11" s="21" t="s">
        <v>278</v>
      </c>
      <c r="F11" s="32" t="s">
        <v>278</v>
      </c>
      <c r="G11" s="21" t="s">
        <v>281</v>
      </c>
      <c r="H11" s="32" t="s">
        <v>278</v>
      </c>
    </row>
    <row r="12" spans="2:10" ht="51">
      <c r="B12" s="21" t="s">
        <v>268</v>
      </c>
      <c r="C12" s="19" t="s">
        <v>277</v>
      </c>
      <c r="D12" s="20">
        <v>2</v>
      </c>
      <c r="E12" s="21" t="s">
        <v>278</v>
      </c>
      <c r="F12" s="32" t="s">
        <v>278</v>
      </c>
      <c r="G12" s="21" t="s">
        <v>279</v>
      </c>
      <c r="H12" s="32" t="s">
        <v>278</v>
      </c>
    </row>
    <row r="13" spans="2:10">
      <c r="B13" s="21"/>
      <c r="C13" s="19"/>
      <c r="D13" s="20"/>
      <c r="E13" s="21"/>
      <c r="F13" s="32"/>
      <c r="G13" s="21"/>
      <c r="H13" s="21"/>
    </row>
    <row r="14" spans="2:10">
      <c r="B14" s="21"/>
      <c r="C14" s="19"/>
      <c r="D14" s="20"/>
      <c r="E14" s="21"/>
      <c r="F14" s="32"/>
      <c r="G14" s="21"/>
      <c r="H14" s="21"/>
    </row>
    <row r="15" spans="2:10">
      <c r="B15" s="21"/>
      <c r="C15" s="19"/>
      <c r="D15" s="20"/>
      <c r="E15" s="21"/>
      <c r="F15" s="32"/>
      <c r="G15" s="21"/>
      <c r="H15" s="21"/>
    </row>
    <row r="16" spans="2:10">
      <c r="B16" s="21"/>
      <c r="C16" s="19"/>
      <c r="D16" s="20"/>
      <c r="E16" s="21"/>
      <c r="F16" s="32"/>
      <c r="G16" s="21"/>
      <c r="H16" s="21"/>
    </row>
    <row r="17" spans="2:8">
      <c r="B17" s="21"/>
      <c r="C17" s="19"/>
      <c r="D17" s="20"/>
      <c r="E17" s="21"/>
      <c r="F17" s="32"/>
      <c r="G17" s="21"/>
      <c r="H17" s="21"/>
    </row>
    <row r="18" spans="2:8">
      <c r="B18" s="21"/>
      <c r="C18" s="19"/>
      <c r="D18" s="20"/>
      <c r="E18" s="21"/>
      <c r="F18" s="32"/>
      <c r="G18" s="21"/>
      <c r="H18" s="21"/>
    </row>
    <row r="19" spans="2:8">
      <c r="B19" s="21"/>
      <c r="C19" s="19"/>
      <c r="D19" s="20"/>
      <c r="E19" s="21"/>
      <c r="F19" s="32"/>
      <c r="G19" s="21"/>
      <c r="H19" s="21"/>
    </row>
    <row r="20" spans="2:8">
      <c r="B20" s="21"/>
      <c r="C20" s="19"/>
      <c r="D20" s="20"/>
      <c r="E20" s="21"/>
      <c r="F20" s="32"/>
      <c r="G20" s="21"/>
      <c r="H20" s="21"/>
    </row>
    <row r="21" spans="2:8">
      <c r="B21" s="21"/>
      <c r="C21" s="19"/>
      <c r="D21" s="20"/>
      <c r="E21" s="21"/>
      <c r="F21" s="32"/>
      <c r="G21" s="21"/>
      <c r="H21" s="21"/>
    </row>
    <row r="22" spans="2:8">
      <c r="B22" s="21"/>
      <c r="C22" s="19"/>
      <c r="D22" s="20"/>
      <c r="E22" s="21"/>
      <c r="F22" s="32"/>
      <c r="G22" s="21"/>
      <c r="H22" s="21"/>
    </row>
    <row r="23" spans="2:8">
      <c r="B23" s="21"/>
      <c r="C23" s="19"/>
      <c r="D23" s="20"/>
      <c r="E23" s="21"/>
      <c r="F23" s="32"/>
      <c r="G23" s="21"/>
      <c r="H23" s="21"/>
    </row>
    <row r="24" spans="2:8">
      <c r="B24" s="21"/>
      <c r="C24" s="19"/>
      <c r="D24" s="20"/>
      <c r="E24" s="21"/>
      <c r="F24" s="32"/>
      <c r="G24" s="21"/>
      <c r="H24" s="21"/>
    </row>
    <row r="25" spans="2:8">
      <c r="B25" s="21"/>
      <c r="C25" s="19"/>
      <c r="D25" s="20"/>
      <c r="E25" s="21"/>
      <c r="F25" s="32"/>
      <c r="G25" s="21"/>
      <c r="H25" s="21"/>
    </row>
    <row r="26" spans="2:8">
      <c r="B26" s="21"/>
      <c r="C26" s="19"/>
      <c r="D26" s="20"/>
      <c r="E26" s="21"/>
      <c r="F26" s="32"/>
      <c r="G26" s="21"/>
      <c r="H26" s="21"/>
    </row>
    <row r="27" spans="2:8">
      <c r="B27" s="21"/>
      <c r="C27" s="19"/>
      <c r="D27" s="20"/>
      <c r="E27" s="21"/>
      <c r="F27" s="32"/>
      <c r="G27" s="21"/>
      <c r="H27" s="21"/>
    </row>
    <row r="28" spans="2:8">
      <c r="B28" s="21"/>
      <c r="C28" s="19"/>
      <c r="D28" s="20"/>
      <c r="E28" s="21"/>
      <c r="F28" s="32"/>
      <c r="G28" s="21"/>
      <c r="H28" s="21"/>
    </row>
    <row r="29" spans="2:8">
      <c r="B29" s="21"/>
      <c r="C29" s="19"/>
      <c r="D29" s="20"/>
      <c r="E29" s="21"/>
      <c r="F29" s="32"/>
      <c r="G29" s="21"/>
      <c r="H29" s="21"/>
    </row>
    <row r="30" spans="2:8">
      <c r="B30" s="21"/>
      <c r="C30" s="19"/>
      <c r="D30" s="20"/>
      <c r="E30" s="21"/>
      <c r="F30" s="32"/>
      <c r="G30" s="21"/>
      <c r="H30" s="21"/>
    </row>
    <row r="31" spans="2:8">
      <c r="B31" s="21"/>
      <c r="C31" s="19"/>
      <c r="D31" s="20"/>
      <c r="E31" s="21"/>
      <c r="F31" s="32"/>
      <c r="G31" s="21"/>
      <c r="H31" s="21"/>
    </row>
    <row r="32" spans="2:8">
      <c r="B32" s="21"/>
      <c r="C32" s="19"/>
      <c r="D32" s="20"/>
      <c r="E32" s="21"/>
      <c r="F32" s="32"/>
      <c r="G32" s="21"/>
      <c r="H32" s="21"/>
    </row>
    <row r="33" spans="2:8">
      <c r="B33" s="21"/>
      <c r="C33" s="19"/>
      <c r="D33" s="20"/>
      <c r="E33" s="21"/>
      <c r="F33" s="32"/>
      <c r="G33" s="21"/>
      <c r="H33" s="21"/>
    </row>
    <row r="34" spans="2:8">
      <c r="B34" s="21"/>
      <c r="C34" s="19"/>
      <c r="D34" s="20"/>
      <c r="E34" s="21"/>
      <c r="F34" s="32"/>
      <c r="G34" s="21"/>
      <c r="H34" s="21"/>
    </row>
    <row r="35" spans="2:8">
      <c r="B35" s="21"/>
      <c r="C35" s="19"/>
      <c r="D35" s="20"/>
      <c r="E35" s="21"/>
      <c r="F35" s="32"/>
      <c r="G35" s="21"/>
      <c r="H35" s="21"/>
    </row>
    <row r="36" spans="2:8">
      <c r="B36" s="21"/>
      <c r="C36" s="19"/>
      <c r="D36" s="20"/>
      <c r="E36" s="21"/>
      <c r="F36" s="32"/>
      <c r="G36" s="21"/>
      <c r="H36" s="21"/>
    </row>
    <row r="37" spans="2:8">
      <c r="B37" s="21"/>
      <c r="C37" s="19"/>
      <c r="D37" s="20"/>
      <c r="E37" s="21"/>
      <c r="F37" s="32"/>
      <c r="G37" s="21"/>
      <c r="H37" s="21"/>
    </row>
    <row r="38" spans="2:8">
      <c r="B38" s="21"/>
      <c r="C38" s="19"/>
      <c r="D38" s="20"/>
      <c r="E38" s="21"/>
      <c r="F38" s="32"/>
      <c r="G38" s="21"/>
      <c r="H38" s="21"/>
    </row>
    <row r="39" spans="2:8">
      <c r="B39" s="21"/>
      <c r="C39" s="19"/>
      <c r="D39" s="20"/>
      <c r="E39" s="21"/>
      <c r="F39" s="32"/>
      <c r="G39" s="21"/>
      <c r="H39" s="21"/>
    </row>
    <row r="40" spans="2:8">
      <c r="B40" s="21"/>
      <c r="C40" s="19"/>
      <c r="D40" s="20"/>
      <c r="E40" s="21"/>
      <c r="F40" s="32"/>
      <c r="G40" s="21"/>
      <c r="H40" s="21"/>
    </row>
    <row r="41" spans="2:8">
      <c r="B41" s="21"/>
      <c r="C41" s="19"/>
      <c r="D41" s="20"/>
      <c r="E41" s="21"/>
      <c r="F41" s="32"/>
      <c r="G41" s="21"/>
      <c r="H41" s="21"/>
    </row>
    <row r="42" spans="2:8">
      <c r="B42" s="21"/>
      <c r="C42" s="19"/>
      <c r="D42" s="20"/>
      <c r="E42" s="21"/>
      <c r="F42" s="32"/>
      <c r="G42" s="21"/>
      <c r="H42" s="21"/>
    </row>
    <row r="43" spans="2:8">
      <c r="B43" s="21"/>
      <c r="C43" s="19"/>
      <c r="D43" s="20"/>
      <c r="E43" s="21"/>
      <c r="F43" s="32"/>
      <c r="G43" s="21"/>
      <c r="H43" s="21"/>
    </row>
    <row r="44" spans="2:8">
      <c r="B44" s="21"/>
      <c r="C44" s="19"/>
      <c r="D44" s="20"/>
      <c r="E44" s="21"/>
      <c r="F44" s="32"/>
      <c r="G44" s="21"/>
      <c r="H44" s="21"/>
    </row>
    <row r="45" spans="2:8">
      <c r="B45" s="21"/>
      <c r="C45" s="19"/>
      <c r="D45" s="20"/>
      <c r="E45" s="21"/>
      <c r="F45" s="32"/>
      <c r="G45" s="21"/>
      <c r="H45" s="21"/>
    </row>
    <row r="46" spans="2:8">
      <c r="B46" s="21"/>
      <c r="C46" s="19"/>
      <c r="D46" s="20"/>
      <c r="E46" s="21"/>
      <c r="F46" s="32"/>
      <c r="G46" s="21"/>
      <c r="H46" s="21"/>
    </row>
    <row r="47" spans="2:8">
      <c r="B47" s="21"/>
      <c r="C47" s="19"/>
      <c r="D47" s="20"/>
      <c r="E47" s="21"/>
      <c r="F47" s="32"/>
      <c r="G47" s="21"/>
      <c r="H47" s="21"/>
    </row>
    <row r="48" spans="2:8">
      <c r="B48" s="21"/>
      <c r="C48" s="19"/>
      <c r="D48" s="20"/>
      <c r="E48" s="21"/>
      <c r="F48" s="32"/>
      <c r="G48" s="21"/>
      <c r="H48" s="21"/>
    </row>
    <row r="49" spans="2:8">
      <c r="B49" s="21"/>
      <c r="C49" s="19"/>
      <c r="D49" s="20"/>
      <c r="E49" s="21"/>
      <c r="F49" s="32"/>
      <c r="G49" s="21"/>
      <c r="H49" s="21"/>
    </row>
    <row r="50" spans="2:8">
      <c r="B50" s="21"/>
      <c r="C50" s="19"/>
      <c r="D50" s="20"/>
      <c r="E50" s="21"/>
      <c r="F50" s="32"/>
      <c r="G50" s="21"/>
      <c r="H50" s="21"/>
    </row>
    <row r="51" spans="2:8">
      <c r="B51" s="21"/>
      <c r="C51" s="19"/>
      <c r="D51" s="20"/>
      <c r="E51" s="21"/>
      <c r="F51" s="32"/>
      <c r="G51" s="21"/>
      <c r="H51" s="21"/>
    </row>
    <row r="52" spans="2:8">
      <c r="B52" s="21"/>
      <c r="C52" s="19"/>
      <c r="D52" s="20"/>
      <c r="E52" s="21"/>
      <c r="F52" s="32"/>
      <c r="G52" s="21"/>
      <c r="H52" s="21"/>
    </row>
    <row r="53" spans="2:8">
      <c r="B53" s="21"/>
      <c r="C53" s="19"/>
      <c r="D53" s="20"/>
      <c r="E53" s="21"/>
      <c r="F53" s="32"/>
      <c r="G53" s="21"/>
      <c r="H53" s="21"/>
    </row>
    <row r="54" spans="2:8">
      <c r="B54" s="21"/>
      <c r="C54" s="19"/>
      <c r="D54" s="20"/>
      <c r="E54" s="21"/>
      <c r="F54" s="32"/>
      <c r="G54" s="21"/>
      <c r="H54" s="21"/>
    </row>
    <row r="55" spans="2:8">
      <c r="B55" s="21"/>
      <c r="C55" s="19"/>
      <c r="D55" s="20"/>
      <c r="E55" s="21"/>
      <c r="F55" s="32"/>
      <c r="G55" s="21"/>
      <c r="H55" s="21"/>
    </row>
    <row r="56" spans="2:8">
      <c r="B56" s="21"/>
      <c r="C56" s="19"/>
      <c r="D56" s="20"/>
      <c r="E56" s="21"/>
      <c r="F56" s="32"/>
      <c r="G56" s="21"/>
      <c r="H56" s="21"/>
    </row>
    <row r="57" spans="2:8">
      <c r="B57" s="21"/>
      <c r="C57" s="19"/>
      <c r="D57" s="20"/>
      <c r="E57" s="21"/>
      <c r="F57" s="32"/>
      <c r="G57" s="21"/>
      <c r="H57" s="21"/>
    </row>
    <row r="58" spans="2:8">
      <c r="B58" s="21"/>
      <c r="C58" s="19"/>
      <c r="D58" s="20"/>
      <c r="E58" s="21"/>
      <c r="F58" s="32"/>
      <c r="G58" s="21"/>
      <c r="H58" s="21"/>
    </row>
    <row r="59" spans="2:8">
      <c r="B59" s="21"/>
      <c r="C59" s="19"/>
      <c r="D59" s="20"/>
      <c r="E59" s="21"/>
      <c r="F59" s="32"/>
      <c r="G59" s="21"/>
      <c r="H59" s="21"/>
    </row>
    <row r="60" spans="2:8">
      <c r="B60" s="21"/>
      <c r="C60" s="19"/>
      <c r="D60" s="20"/>
      <c r="E60" s="21"/>
      <c r="F60" s="32"/>
      <c r="G60" s="21"/>
      <c r="H60" s="21"/>
    </row>
    <row r="61" spans="2:8">
      <c r="B61" s="21"/>
      <c r="C61" s="19"/>
      <c r="D61" s="20"/>
      <c r="E61" s="21"/>
      <c r="F61" s="32"/>
      <c r="G61" s="21"/>
      <c r="H61" s="21"/>
    </row>
    <row r="62" spans="2:8">
      <c r="B62" s="21"/>
      <c r="C62" s="19"/>
      <c r="D62" s="20"/>
      <c r="E62" s="21"/>
      <c r="F62" s="32"/>
      <c r="G62" s="21"/>
      <c r="H62" s="21"/>
    </row>
    <row r="63" spans="2:8">
      <c r="B63" s="21"/>
      <c r="C63" s="19"/>
      <c r="D63" s="20"/>
      <c r="E63" s="21"/>
      <c r="F63" s="32"/>
      <c r="G63" s="21"/>
      <c r="H63" s="21"/>
    </row>
    <row r="64" spans="2:8">
      <c r="B64" s="21"/>
      <c r="C64" s="19"/>
      <c r="D64" s="20"/>
      <c r="E64" s="21"/>
      <c r="F64" s="32"/>
      <c r="G64" s="21"/>
      <c r="H64" s="21"/>
    </row>
    <row r="65" spans="2:8">
      <c r="B65" s="21"/>
      <c r="C65" s="19"/>
      <c r="D65" s="20"/>
      <c r="E65" s="21"/>
      <c r="F65" s="32"/>
      <c r="G65" s="21"/>
      <c r="H65" s="21"/>
    </row>
    <row r="66" spans="2:8">
      <c r="B66" s="21"/>
      <c r="C66" s="19"/>
      <c r="D66" s="20"/>
      <c r="E66" s="21"/>
      <c r="F66" s="32"/>
      <c r="G66" s="21"/>
      <c r="H66" s="21"/>
    </row>
    <row r="67" spans="2:8">
      <c r="B67" s="21"/>
      <c r="C67" s="19"/>
      <c r="D67" s="20"/>
      <c r="E67" s="21"/>
      <c r="F67" s="32"/>
      <c r="G67" s="21"/>
      <c r="H67" s="21"/>
    </row>
    <row r="68" spans="2:8">
      <c r="B68" s="21"/>
      <c r="C68" s="19"/>
      <c r="D68" s="20"/>
      <c r="E68" s="21"/>
      <c r="F68" s="32"/>
      <c r="G68" s="21"/>
      <c r="H68" s="21"/>
    </row>
    <row r="69" spans="2:8">
      <c r="B69" s="21"/>
      <c r="C69" s="19"/>
      <c r="D69" s="20"/>
      <c r="E69" s="21"/>
      <c r="F69" s="32"/>
      <c r="G69" s="21"/>
      <c r="H69" s="21"/>
    </row>
    <row r="70" spans="2:8">
      <c r="B70" s="21"/>
      <c r="C70" s="19"/>
      <c r="D70" s="20"/>
      <c r="E70" s="21"/>
      <c r="F70" s="32"/>
      <c r="G70" s="21"/>
      <c r="H70" s="21"/>
    </row>
    <row r="71" spans="2:8">
      <c r="B71" s="21"/>
      <c r="C71" s="19"/>
      <c r="D71" s="20"/>
      <c r="E71" s="21"/>
      <c r="F71" s="32"/>
      <c r="G71" s="21"/>
      <c r="H71" s="21"/>
    </row>
    <row r="72" spans="2:8">
      <c r="B72" s="21"/>
      <c r="C72" s="19"/>
      <c r="D72" s="20"/>
      <c r="E72" s="21"/>
      <c r="F72" s="32"/>
      <c r="G72" s="21"/>
      <c r="H72" s="21"/>
    </row>
    <row r="73" spans="2:8">
      <c r="B73" s="21"/>
      <c r="C73" s="19"/>
      <c r="D73" s="20"/>
      <c r="E73" s="21"/>
      <c r="F73" s="32"/>
      <c r="G73" s="21"/>
      <c r="H73" s="21"/>
    </row>
    <row r="74" spans="2:8">
      <c r="B74" s="21"/>
      <c r="C74" s="19"/>
      <c r="D74" s="20"/>
      <c r="E74" s="21"/>
      <c r="F74" s="32"/>
      <c r="G74" s="21"/>
      <c r="H74" s="21"/>
    </row>
    <row r="75" spans="2:8">
      <c r="B75" s="21"/>
      <c r="C75" s="19"/>
      <c r="D75" s="20"/>
      <c r="E75" s="21"/>
      <c r="F75" s="32"/>
      <c r="G75" s="21"/>
      <c r="H75" s="21"/>
    </row>
    <row r="76" spans="2:8">
      <c r="B76" s="21"/>
      <c r="C76" s="19"/>
      <c r="D76" s="20"/>
      <c r="E76" s="21"/>
      <c r="F76" s="32"/>
      <c r="G76" s="21"/>
      <c r="H76" s="21"/>
    </row>
    <row r="77" spans="2:8">
      <c r="B77" s="21"/>
      <c r="C77" s="19"/>
      <c r="D77" s="20"/>
      <c r="E77" s="21"/>
      <c r="F77" s="32"/>
      <c r="G77" s="21"/>
      <c r="H77" s="21"/>
    </row>
    <row r="78" spans="2:8">
      <c r="B78" s="21"/>
      <c r="C78" s="19"/>
      <c r="D78" s="20"/>
      <c r="E78" s="21"/>
      <c r="F78" s="32"/>
      <c r="G78" s="21"/>
      <c r="H78" s="21"/>
    </row>
    <row r="79" spans="2:8">
      <c r="B79" s="21"/>
      <c r="C79" s="19"/>
      <c r="D79" s="20"/>
      <c r="E79" s="21"/>
      <c r="F79" s="32"/>
      <c r="G79" s="21"/>
      <c r="H79" s="21"/>
    </row>
    <row r="80" spans="2:8">
      <c r="B80" s="21"/>
      <c r="C80" s="19"/>
      <c r="D80" s="20"/>
      <c r="E80" s="21"/>
      <c r="F80" s="32"/>
      <c r="G80" s="21"/>
      <c r="H80" s="21"/>
    </row>
    <row r="81" spans="2:8">
      <c r="B81" s="21"/>
      <c r="C81" s="19"/>
      <c r="D81" s="20"/>
      <c r="E81" s="21"/>
      <c r="F81" s="32"/>
      <c r="G81" s="21"/>
      <c r="H81" s="21"/>
    </row>
    <row r="82" spans="2:8">
      <c r="B82" s="21"/>
      <c r="C82" s="19"/>
      <c r="D82" s="20"/>
      <c r="E82" s="21"/>
      <c r="F82" s="32"/>
      <c r="G82" s="21"/>
      <c r="H82" s="21"/>
    </row>
    <row r="83" spans="2:8">
      <c r="B83" s="21"/>
      <c r="C83" s="19"/>
      <c r="D83" s="20"/>
      <c r="E83" s="21"/>
      <c r="F83" s="32"/>
      <c r="G83" s="21"/>
      <c r="H83" s="21"/>
    </row>
    <row r="84" spans="2:8">
      <c r="B84" s="21"/>
      <c r="C84" s="19"/>
      <c r="D84" s="20"/>
      <c r="E84" s="21"/>
      <c r="F84" s="32"/>
      <c r="G84" s="21"/>
      <c r="H84" s="21"/>
    </row>
    <row r="85" spans="2:8">
      <c r="B85" s="21"/>
      <c r="C85" s="19"/>
      <c r="D85" s="20"/>
      <c r="E85" s="21"/>
      <c r="F85" s="32"/>
      <c r="G85" s="21"/>
      <c r="H85" s="21"/>
    </row>
    <row r="86" spans="2:8">
      <c r="B86" s="21"/>
      <c r="C86" s="19"/>
      <c r="D86" s="20"/>
      <c r="E86" s="21"/>
      <c r="F86" s="32"/>
      <c r="G86" s="21"/>
      <c r="H86" s="21"/>
    </row>
    <row r="87" spans="2:8">
      <c r="B87" s="21"/>
      <c r="C87" s="19"/>
      <c r="D87" s="20"/>
      <c r="E87" s="21"/>
      <c r="F87" s="32"/>
      <c r="G87" s="21"/>
      <c r="H87" s="21"/>
    </row>
    <row r="88" spans="2:8">
      <c r="B88" s="21"/>
      <c r="C88" s="19"/>
      <c r="D88" s="20"/>
      <c r="E88" s="21"/>
      <c r="F88" s="32"/>
      <c r="G88" s="21"/>
      <c r="H88" s="21"/>
    </row>
    <row r="89" spans="2:8">
      <c r="B89" s="21"/>
      <c r="C89" s="19"/>
      <c r="D89" s="20"/>
      <c r="E89" s="21"/>
      <c r="F89" s="32"/>
      <c r="G89" s="21"/>
      <c r="H89" s="21"/>
    </row>
    <row r="90" spans="2:8">
      <c r="B90" s="21"/>
      <c r="C90" s="19"/>
      <c r="D90" s="20"/>
      <c r="E90" s="21"/>
      <c r="F90" s="32"/>
      <c r="G90" s="21"/>
      <c r="H90" s="21"/>
    </row>
    <row r="91" spans="2:8">
      <c r="B91" s="21"/>
      <c r="C91" s="19"/>
      <c r="D91" s="20"/>
      <c r="E91" s="21"/>
      <c r="F91" s="32"/>
      <c r="G91" s="21"/>
      <c r="H91" s="21"/>
    </row>
    <row r="92" spans="2:8">
      <c r="B92" s="21"/>
      <c r="C92" s="19"/>
      <c r="D92" s="20"/>
      <c r="E92" s="21"/>
      <c r="F92" s="32"/>
      <c r="G92" s="21"/>
      <c r="H92" s="21"/>
    </row>
    <row r="93" spans="2:8">
      <c r="B93" s="21"/>
      <c r="C93" s="19"/>
      <c r="D93" s="20"/>
      <c r="E93" s="21"/>
      <c r="F93" s="32"/>
      <c r="G93" s="21"/>
      <c r="H93" s="21"/>
    </row>
    <row r="94" spans="2:8">
      <c r="B94" s="21"/>
      <c r="C94" s="19"/>
      <c r="D94" s="20"/>
      <c r="E94" s="21"/>
      <c r="F94" s="32"/>
      <c r="G94" s="21"/>
      <c r="H94" s="21"/>
    </row>
    <row r="95" spans="2:8">
      <c r="B95" s="21"/>
      <c r="C95" s="19"/>
      <c r="D95" s="20"/>
      <c r="E95" s="21"/>
      <c r="F95" s="32"/>
      <c r="G95" s="21"/>
      <c r="H95" s="21"/>
    </row>
    <row r="96" spans="2:8">
      <c r="B96" s="21"/>
      <c r="C96" s="19"/>
      <c r="D96" s="20"/>
      <c r="E96" s="21"/>
      <c r="F96" s="32"/>
      <c r="G96" s="21"/>
      <c r="H96" s="21"/>
    </row>
    <row r="97" spans="2:8">
      <c r="B97" s="21"/>
      <c r="C97" s="19"/>
      <c r="D97" s="20"/>
      <c r="E97" s="21"/>
      <c r="F97" s="32"/>
      <c r="G97" s="21"/>
      <c r="H97" s="21"/>
    </row>
    <row r="98" spans="2:8">
      <c r="B98" s="21"/>
      <c r="C98" s="19"/>
      <c r="D98" s="20"/>
      <c r="E98" s="21"/>
      <c r="F98" s="32"/>
      <c r="G98" s="21"/>
      <c r="H98" s="21"/>
    </row>
    <row r="99" spans="2:8">
      <c r="B99" s="21"/>
      <c r="C99" s="19"/>
      <c r="D99" s="20"/>
      <c r="E99" s="21"/>
      <c r="F99" s="32"/>
      <c r="G99" s="21"/>
      <c r="H99" s="21"/>
    </row>
  </sheetData>
  <sheetProtection algorithmName="SHA-512" hashValue="8IvfOeGl59b8SCFx9y/9AdXFWTDkA632bgli3ZwK132RMJGALJmFRVoBixa7zPGXXdYL5U2dGiBJA8A1vpUcJA==" saltValue="KztTCoSeXaMMP6amJ8HUjw==" spinCount="100000" sheet="1" objects="1" scenarios="1" formatCells="0" insertRows="0" autoFilter="0"/>
  <autoFilter ref="B8:B99" xr:uid="{00000000-0009-0000-0000-000003000000}"/>
  <mergeCells count="5">
    <mergeCell ref="B4:H4"/>
    <mergeCell ref="B5:H5"/>
    <mergeCell ref="B6:H6"/>
    <mergeCell ref="B1:H1"/>
    <mergeCell ref="B2:H2"/>
  </mergeCells>
  <dataValidations count="2">
    <dataValidation type="list" allowBlank="1" showInputMessage="1" showErrorMessage="1" sqref="C9:C99" xr:uid="{00000000-0002-0000-0300-000000000000}">
      <formula1>"I,UM"</formula1>
    </dataValidation>
    <dataValidation type="list" allowBlank="1" showInputMessage="1" showErrorMessage="1" sqref="D9:D99" xr:uid="{00000000-0002-0000-0300-000001000000}">
      <formula1>"1,2,3,4,5,6,7,8,9,10,11,12"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Ministerio de Hacienda Costa Rica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Freni Mendez</dc:creator>
  <cp:keywords/>
  <dc:description/>
  <cp:lastModifiedBy>Maria Jose Chinchilla</cp:lastModifiedBy>
  <cp:revision/>
  <dcterms:created xsi:type="dcterms:W3CDTF">2022-06-08T00:56:09Z</dcterms:created>
  <dcterms:modified xsi:type="dcterms:W3CDTF">2022-12-17T23:10:19Z</dcterms:modified>
  <cp:category/>
  <cp:contentStatus/>
</cp:coreProperties>
</file>